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0"/>
  </bookViews>
  <sheets>
    <sheet name="結果" sheetId="1" r:id="rId1"/>
  </sheets>
  <definedNames>
    <definedName name="_xlnm.Print_Area" localSheetId="0">'結果'!$A$1:$BT$143,'結果'!$A$147:$BT$286</definedName>
  </definedNames>
  <calcPr fullCalcOnLoad="1"/>
</workbook>
</file>

<file path=xl/sharedStrings.xml><?xml version="1.0" encoding="utf-8"?>
<sst xmlns="http://schemas.openxmlformats.org/spreadsheetml/2006/main" count="1244" uniqueCount="454">
  <si>
    <t>１部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</si>
  <si>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</si>
  <si>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</si>
  <si>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</si>
  <si>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</si>
  <si>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</si>
  <si>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</si>
  <si>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</si>
  <si>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</si>
  <si>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</si>
  <si>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優勝</t>
  </si>
  <si>
    <t>２部</t>
  </si>
  <si>
    <t>３部</t>
  </si>
  <si>
    <t>４部</t>
  </si>
  <si>
    <t>初心者</t>
  </si>
  <si>
    <t>準優勝</t>
  </si>
  <si>
    <t>高知</t>
  </si>
  <si>
    <t>広島</t>
  </si>
  <si>
    <t>三島高校</t>
  </si>
  <si>
    <t>勝</t>
  </si>
  <si>
    <t>得</t>
  </si>
  <si>
    <t>1</t>
  </si>
  <si>
    <t>2</t>
  </si>
  <si>
    <t>3</t>
  </si>
  <si>
    <t>4</t>
  </si>
  <si>
    <t>愛媛</t>
  </si>
  <si>
    <t>得</t>
  </si>
  <si>
    <t>２部Ｂ</t>
  </si>
  <si>
    <t>愛媛</t>
  </si>
  <si>
    <t>香川</t>
  </si>
  <si>
    <t>愛媛</t>
  </si>
  <si>
    <t>香川</t>
  </si>
  <si>
    <t>長原芽美</t>
  </si>
  <si>
    <t>薦田あかね</t>
  </si>
  <si>
    <t>ﾄﾞﾝｷﾎｰﾃ</t>
  </si>
  <si>
    <t>高知</t>
  </si>
  <si>
    <t>ﾀｲﾑ</t>
  </si>
  <si>
    <t>わかばｸﾗﾌﾞ</t>
  </si>
  <si>
    <t>WING</t>
  </si>
  <si>
    <t>ｻﾀﾃﾞｨｰｽﾞ</t>
  </si>
  <si>
    <t>ｲﾈｽﾍﾟﾙﾄはねたま</t>
  </si>
  <si>
    <t>３部Ｂ</t>
  </si>
  <si>
    <t>初心者Ａ</t>
  </si>
  <si>
    <t>初心者Ｂ</t>
  </si>
  <si>
    <t>2</t>
  </si>
  <si>
    <t>２部優勝</t>
  </si>
  <si>
    <t>２部準優勝</t>
  </si>
  <si>
    <t>１部優勝</t>
  </si>
  <si>
    <t>１部準優勝</t>
  </si>
  <si>
    <t>４部優勝</t>
  </si>
  <si>
    <t>３部優勝</t>
  </si>
  <si>
    <t>３部準優勝</t>
  </si>
  <si>
    <t>ﾊﾟﾜｰｽﾞ</t>
  </si>
  <si>
    <t>4</t>
  </si>
  <si>
    <t>４部準優勝</t>
  </si>
  <si>
    <t>初心者優勝</t>
  </si>
  <si>
    <t>初心者準優勝</t>
  </si>
  <si>
    <t>３位　（2ﾁｰﾑ）</t>
  </si>
  <si>
    <t>香川</t>
  </si>
  <si>
    <t>三豊ｸﾗﾌﾞ</t>
  </si>
  <si>
    <t>日興ｸﾗﾌﾞ</t>
  </si>
  <si>
    <t>長原</t>
  </si>
  <si>
    <t>１部　決勝</t>
  </si>
  <si>
    <t>竹川慶二</t>
  </si>
  <si>
    <t>竹川慶二</t>
  </si>
  <si>
    <t>－</t>
  </si>
  <si>
    <t>A1</t>
  </si>
  <si>
    <t>D2</t>
  </si>
  <si>
    <t>D1</t>
  </si>
  <si>
    <t>A2</t>
  </si>
  <si>
    <t>A1</t>
  </si>
  <si>
    <t>D1</t>
  </si>
  <si>
    <t>F1</t>
  </si>
  <si>
    <t>３部Ａ</t>
  </si>
  <si>
    <t>３部Ｃ</t>
  </si>
  <si>
    <t>３部Ｄ</t>
  </si>
  <si>
    <t>３部Ｅ</t>
  </si>
  <si>
    <t>３部Ｆ</t>
  </si>
  <si>
    <t>２部Ａ</t>
  </si>
  <si>
    <t>２部Ｃ</t>
  </si>
  <si>
    <t>２部Ｄ</t>
  </si>
  <si>
    <t>向井健太</t>
  </si>
  <si>
    <t>向井健太</t>
  </si>
  <si>
    <t>福岡正徒</t>
  </si>
  <si>
    <t>近藤早津紀</t>
  </si>
  <si>
    <t>酒店ながはら</t>
  </si>
  <si>
    <t>酒店ながはら</t>
  </si>
  <si>
    <t>酒店ながはら</t>
  </si>
  <si>
    <t>向井健太</t>
  </si>
  <si>
    <t>近藤早津紀</t>
  </si>
  <si>
    <t>満濃ｸﾗﾌﾞ</t>
  </si>
  <si>
    <t>ﾙｰｽﾞ大野原</t>
  </si>
  <si>
    <r>
      <t>2部  決勝</t>
    </r>
    <r>
      <rPr>
        <sz val="12"/>
        <color indexed="8"/>
        <rFont val="HG丸ｺﾞｼｯｸM-PRO"/>
        <family val="3"/>
      </rPr>
      <t>　（各ブロック2位あがり）</t>
    </r>
  </si>
  <si>
    <t>４部Ａ</t>
  </si>
  <si>
    <t>４部Ｂ</t>
  </si>
  <si>
    <t>４部Ｃ</t>
  </si>
  <si>
    <t>４部Ｄ</t>
  </si>
  <si>
    <t>４部Ｅ</t>
  </si>
  <si>
    <t>４部Ｆ</t>
  </si>
  <si>
    <r>
      <t>３部  決勝</t>
    </r>
    <r>
      <rPr>
        <sz val="12"/>
        <color indexed="8"/>
        <rFont val="HG丸ｺﾞｼｯｸM-PRO"/>
        <family val="3"/>
      </rPr>
      <t>　（各ブロック2位あがり）</t>
    </r>
  </si>
  <si>
    <r>
      <t>４部  決勝</t>
    </r>
    <r>
      <rPr>
        <sz val="12"/>
        <color indexed="8"/>
        <rFont val="HG丸ｺﾞｼｯｸM-PRO"/>
        <family val="3"/>
      </rPr>
      <t>　（各ブロック2位あがり）</t>
    </r>
  </si>
  <si>
    <r>
      <t>初心者  決勝</t>
    </r>
    <r>
      <rPr>
        <sz val="12"/>
        <color indexed="8"/>
        <rFont val="HG丸ｺﾞｼｯｸM-PRO"/>
        <family val="3"/>
      </rPr>
      <t>　（各ブロック2位あがり）</t>
    </r>
  </si>
  <si>
    <t>初心者Ｃ</t>
  </si>
  <si>
    <t>初心者Ｄ</t>
  </si>
  <si>
    <t>青野悠衣</t>
  </si>
  <si>
    <t>三豊ｼﾞｭﾆｱ</t>
  </si>
  <si>
    <t>香川</t>
  </si>
  <si>
    <t>香川友彦</t>
  </si>
  <si>
    <t>菊本同好会</t>
  </si>
  <si>
    <t>伊達みはる</t>
  </si>
  <si>
    <t>V・F・C</t>
  </si>
  <si>
    <t>永井勝義</t>
  </si>
  <si>
    <t>Ciub　ＢＢ</t>
  </si>
  <si>
    <t>石田ユミ</t>
  </si>
  <si>
    <t>中江貴文</t>
  </si>
  <si>
    <t>MBC</t>
  </si>
  <si>
    <t>川崎まゆみ</t>
  </si>
  <si>
    <t>三豊ｸﾗﾌﾞ</t>
  </si>
  <si>
    <t>泉谷裕樹</t>
  </si>
  <si>
    <t>三豊ｸﾗﾌﾞ</t>
  </si>
  <si>
    <t>佐藤千景</t>
  </si>
  <si>
    <t>山内智裕</t>
  </si>
  <si>
    <t>ﾄﾞﾝｷﾎｰﾃ</t>
  </si>
  <si>
    <t>塩見智子</t>
  </si>
  <si>
    <t>多田雅彦</t>
  </si>
  <si>
    <t>乃万ｸﾗﾌﾞ</t>
  </si>
  <si>
    <t>西岡亜実</t>
  </si>
  <si>
    <t>龍田克彦</t>
  </si>
  <si>
    <t>若草倶楽部</t>
  </si>
  <si>
    <t>藤井早苗</t>
  </si>
  <si>
    <t>広島</t>
  </si>
  <si>
    <t>満濃ｸﾗﾌﾞ</t>
  </si>
  <si>
    <t>ﾙｰｽﾞ大野原</t>
  </si>
  <si>
    <t>南部和誉</t>
  </si>
  <si>
    <t>山内真樹</t>
  </si>
  <si>
    <t>大西博文</t>
  </si>
  <si>
    <t>三谷真司</t>
  </si>
  <si>
    <t>Art　speed</t>
  </si>
  <si>
    <t>長町佐季</t>
  </si>
  <si>
    <t>星加聡司</t>
  </si>
  <si>
    <t>野間信洋</t>
  </si>
  <si>
    <t>羽藤芽里</t>
  </si>
  <si>
    <t>古土井健</t>
  </si>
  <si>
    <t>奥山佑子</t>
  </si>
  <si>
    <t>Club　BB</t>
  </si>
  <si>
    <t>ｱﾒﾘｶ</t>
  </si>
  <si>
    <t>斉藤学</t>
  </si>
  <si>
    <t>ﾄﾞﾝｷﾎｰﾃ</t>
  </si>
  <si>
    <t>堀田好江</t>
  </si>
  <si>
    <t>吉田雄太</t>
  </si>
  <si>
    <t>古市真紀</t>
  </si>
  <si>
    <t>乗松徹</t>
  </si>
  <si>
    <t>TIE</t>
  </si>
  <si>
    <t>村上倫子</t>
  </si>
  <si>
    <t>松倉健</t>
  </si>
  <si>
    <t>Artｓpeed</t>
  </si>
  <si>
    <t>大崎絵利香</t>
  </si>
  <si>
    <t>石川憲</t>
  </si>
  <si>
    <t>ａ　Ｎｅｔ</t>
  </si>
  <si>
    <t>石井珠子</t>
  </si>
  <si>
    <t>高田安広</t>
  </si>
  <si>
    <t>ｹﾝﾄ</t>
  </si>
  <si>
    <t>岩部恵理子</t>
  </si>
  <si>
    <t>ﾌｯﾄﾜｰｸ</t>
  </si>
  <si>
    <t>山崎太志</t>
  </si>
  <si>
    <t>BC　Fight</t>
  </si>
  <si>
    <t>田中やすこ</t>
  </si>
  <si>
    <t>寺村孝</t>
  </si>
  <si>
    <t>山田ｸﾗﾌﾞ</t>
  </si>
  <si>
    <t>上野久美</t>
  </si>
  <si>
    <t>PATCHWORKS</t>
  </si>
  <si>
    <t>鈴木誠</t>
  </si>
  <si>
    <t>宮内富子</t>
  </si>
  <si>
    <t>ﾊﾐﾝｸﾞﾊﾞｰﾄﾞ</t>
  </si>
  <si>
    <t>露口慶</t>
  </si>
  <si>
    <t>WING</t>
  </si>
  <si>
    <t>近藤聖子</t>
  </si>
  <si>
    <t>ｱｰｻｰ</t>
  </si>
  <si>
    <t>友居卓史</t>
  </si>
  <si>
    <t>Begin’s</t>
  </si>
  <si>
    <t>加地由香利</t>
  </si>
  <si>
    <t>竹田順一</t>
  </si>
  <si>
    <t>ｴﾝｼﾞｪﾙ</t>
  </si>
  <si>
    <t>猪口恵子</t>
  </si>
  <si>
    <t>徳島</t>
  </si>
  <si>
    <t>樋口悟</t>
  </si>
  <si>
    <t>DONQUIXOTE</t>
  </si>
  <si>
    <t>三宅美帆</t>
  </si>
  <si>
    <t>金子ｸﾗﾌﾞ</t>
  </si>
  <si>
    <t>植村英嗣</t>
  </si>
  <si>
    <t>MBC</t>
  </si>
  <si>
    <t>中西絵利菜</t>
  </si>
  <si>
    <t>関井誠</t>
  </si>
  <si>
    <t>土居田ｸﾗﾌﾞ</t>
  </si>
  <si>
    <t>大西しづか</t>
  </si>
  <si>
    <t>宮本孝亮</t>
  </si>
  <si>
    <t>ﾊﾟﾜｰｽﾞ</t>
  </si>
  <si>
    <t>宮本温子</t>
  </si>
  <si>
    <t>定岡宏幸</t>
  </si>
  <si>
    <t>土居ｸﾗﾌﾞ</t>
  </si>
  <si>
    <t>丹昌子</t>
  </si>
  <si>
    <t>中西佳臣</t>
  </si>
  <si>
    <t>浅井睦子</t>
  </si>
  <si>
    <t>三吉宏之</t>
  </si>
  <si>
    <t>三吉里美</t>
  </si>
  <si>
    <t>福岡晴輝</t>
  </si>
  <si>
    <t>石井静華</t>
  </si>
  <si>
    <t>阿部一輝</t>
  </si>
  <si>
    <t>阿部一恵</t>
  </si>
  <si>
    <t>MBC</t>
  </si>
  <si>
    <t>TIE</t>
  </si>
  <si>
    <t>三豊ｸﾗﾌﾞ</t>
  </si>
  <si>
    <t>YONDEN</t>
  </si>
  <si>
    <t>高木達也</t>
  </si>
  <si>
    <t>関友理江</t>
  </si>
  <si>
    <t>林秀樹</t>
  </si>
  <si>
    <t>三多直美</t>
  </si>
  <si>
    <t>尾崎庄一</t>
  </si>
  <si>
    <t>坂本明子</t>
  </si>
  <si>
    <t>真鍋勝行</t>
  </si>
  <si>
    <t>鈴木万利</t>
  </si>
  <si>
    <t>SFC</t>
  </si>
  <si>
    <t>山田ｸﾗﾌﾞ</t>
  </si>
  <si>
    <t>PATCHWORKS</t>
  </si>
  <si>
    <t>川之江ｸﾗﾌﾞ</t>
  </si>
  <si>
    <t>三島高校</t>
  </si>
  <si>
    <t>坂下文美</t>
  </si>
  <si>
    <t>黒瀬雅彦</t>
  </si>
  <si>
    <t>井上幸美</t>
  </si>
  <si>
    <t>野口翔司</t>
  </si>
  <si>
    <t>三豊ｸﾗﾌﾞ</t>
  </si>
  <si>
    <t>北池真記子</t>
  </si>
  <si>
    <t>南晴夫</t>
  </si>
  <si>
    <t>TEAMｼｸﾞﾏ</t>
  </si>
  <si>
    <t>坂上昌美</t>
  </si>
  <si>
    <t>川之江ｸﾗﾌﾞ</t>
  </si>
  <si>
    <t>蒲生晋介</t>
  </si>
  <si>
    <t>TIE</t>
  </si>
  <si>
    <t>蒲生祥子</t>
  </si>
  <si>
    <t>岡田和夫</t>
  </si>
  <si>
    <t>ﾌﾟﾚｱﾃﾞｽ</t>
  </si>
  <si>
    <t>内木場奈保子</t>
  </si>
  <si>
    <t>大阪</t>
  </si>
  <si>
    <t>大久保宏茂</t>
  </si>
  <si>
    <t>日興ｸﾗﾌﾞ</t>
  </si>
  <si>
    <t>渡邉みどり</t>
  </si>
  <si>
    <t>稗田克則</t>
  </si>
  <si>
    <t>金子ｸﾗﾌﾞ</t>
  </si>
  <si>
    <t>大條早苗</t>
  </si>
  <si>
    <t>中萩ｸﾗﾌﾞ</t>
  </si>
  <si>
    <t>山内道夫</t>
  </si>
  <si>
    <t>中萩ｸﾗﾌﾞ</t>
  </si>
  <si>
    <t>秦由美子</t>
  </si>
  <si>
    <t>鍛谷浩二</t>
  </si>
  <si>
    <t>芳地沙織</t>
  </si>
  <si>
    <t>三豊ｼﾞｭﾆｱ</t>
  </si>
  <si>
    <t>結城正明</t>
  </si>
  <si>
    <t>鳴門ｸﾗﾌﾞ</t>
  </si>
  <si>
    <t>吉田修美</t>
  </si>
  <si>
    <t>三好幹雄</t>
  </si>
  <si>
    <t>高須ｸﾗﾌﾞ</t>
  </si>
  <si>
    <t>浜田友香</t>
  </si>
  <si>
    <t>水口健太郎</t>
  </si>
  <si>
    <t>ｲﾈｽﾍﾟﾙﾄはねたま</t>
  </si>
  <si>
    <t>水口数美</t>
  </si>
  <si>
    <t>近藤慎一</t>
  </si>
  <si>
    <t>わかばｸﾗﾌﾞ</t>
  </si>
  <si>
    <t>大比賀尚子</t>
  </si>
  <si>
    <t>阿部明徳</t>
  </si>
  <si>
    <t>七宝台ﾌﾚﾝｽﾞ</t>
  </si>
  <si>
    <t>桧垣昌子</t>
  </si>
  <si>
    <t>青木繁樹</t>
  </si>
  <si>
    <t>タイム</t>
  </si>
  <si>
    <t>谷広子</t>
  </si>
  <si>
    <t>宮崎淳一</t>
  </si>
  <si>
    <t>ｻﾀﾃﾞｨｰｽﾞ</t>
  </si>
  <si>
    <t>野間由紀子</t>
  </si>
  <si>
    <t>運動公園ﾊﾞｰﾄﾞ</t>
  </si>
  <si>
    <t>井上訓臣</t>
  </si>
  <si>
    <t>関川ｸﾗﾌﾞ</t>
  </si>
  <si>
    <t>宗次英子</t>
  </si>
  <si>
    <t>石川久志</t>
  </si>
  <si>
    <t>WING</t>
  </si>
  <si>
    <t>吉田美希</t>
  </si>
  <si>
    <t>伊藤真二</t>
  </si>
  <si>
    <t>松本千代子</t>
  </si>
  <si>
    <t>秋月国広</t>
  </si>
  <si>
    <t>中萩ｸﾗﾌﾞ</t>
  </si>
  <si>
    <t>工藤恵子</t>
  </si>
  <si>
    <t>曽我部雅勝</t>
  </si>
  <si>
    <t>三島高校</t>
  </si>
  <si>
    <t>白川由理</t>
  </si>
  <si>
    <t>井英三</t>
  </si>
  <si>
    <t>BCFight</t>
  </si>
  <si>
    <t>赤松記子</t>
  </si>
  <si>
    <t>山口晃生</t>
  </si>
  <si>
    <t>岡田静子</t>
  </si>
  <si>
    <t>仙波直久</t>
  </si>
  <si>
    <t>合田直子</t>
  </si>
  <si>
    <t>豊嶋厚希</t>
  </si>
  <si>
    <t>中野文賀</t>
  </si>
  <si>
    <t>宮内佑也</t>
  </si>
  <si>
    <t>慶徳美和</t>
  </si>
  <si>
    <t>祖父江圭三</t>
  </si>
  <si>
    <t>Twenty-one</t>
  </si>
  <si>
    <t>田所直哉</t>
  </si>
  <si>
    <t>魚見渚</t>
  </si>
  <si>
    <t>鷺岡義晴</t>
  </si>
  <si>
    <t>赤木裕美</t>
  </si>
  <si>
    <t>近藤将光</t>
  </si>
  <si>
    <t>小畑裕子</t>
  </si>
  <si>
    <t>石村雅俊</t>
  </si>
  <si>
    <t>大谷瞳</t>
  </si>
  <si>
    <t>ｱｰｻｰ</t>
  </si>
  <si>
    <t>ﾎﾜｲﾄ</t>
  </si>
  <si>
    <t>４部Ｇ</t>
  </si>
  <si>
    <t>４部Ｈ</t>
  </si>
  <si>
    <t>仙波史也</t>
  </si>
  <si>
    <t>三島高校</t>
  </si>
  <si>
    <t>坂本紀子</t>
  </si>
  <si>
    <t>宗次克樹</t>
  </si>
  <si>
    <t>ﾀｲﾑ</t>
  </si>
  <si>
    <t>薦田玲子</t>
  </si>
  <si>
    <t>鈴木昇</t>
  </si>
  <si>
    <t>Ａ’Ｓ</t>
  </si>
  <si>
    <t>脇真紀子</t>
  </si>
  <si>
    <t>吉田一貴</t>
  </si>
  <si>
    <t>辻絵理佳</t>
  </si>
  <si>
    <t>鈴木貴</t>
  </si>
  <si>
    <t>齋藤絵里</t>
  </si>
  <si>
    <t>Ａ’S</t>
  </si>
  <si>
    <t>藤田武也</t>
  </si>
  <si>
    <t>YONDEN</t>
  </si>
  <si>
    <t>伊藤充絵</t>
  </si>
  <si>
    <t>三木大輔</t>
  </si>
  <si>
    <t>ｲﾈｽﾍﾟﾙﾄはねたま</t>
  </si>
  <si>
    <t>宮本明枝</t>
  </si>
  <si>
    <t>石川貴規</t>
  </si>
  <si>
    <t>三木麻由佳</t>
  </si>
  <si>
    <t>篠永和樹</t>
  </si>
  <si>
    <t>三島高校</t>
  </si>
  <si>
    <t>和田梨華子</t>
  </si>
  <si>
    <t>高木政明</t>
  </si>
  <si>
    <t>鈴木玉姫</t>
  </si>
  <si>
    <t>Ａ’S</t>
  </si>
  <si>
    <t>田井裕正</t>
  </si>
  <si>
    <t>矢野初美</t>
  </si>
  <si>
    <t>尾藤幸衛</t>
  </si>
  <si>
    <t>合田奈緒</t>
  </si>
  <si>
    <t>合田直也</t>
  </si>
  <si>
    <t>宮崎優子</t>
  </si>
  <si>
    <t>松本覚</t>
  </si>
  <si>
    <t>長壁美香</t>
  </si>
  <si>
    <t>藤田晋也</t>
  </si>
  <si>
    <t>谷澤玲子</t>
  </si>
  <si>
    <t>三島高校</t>
  </si>
  <si>
    <t>TEAMｼｸﾞﾏ</t>
  </si>
  <si>
    <t>ｵｰﾌﾟﾝ参加</t>
  </si>
  <si>
    <t>キケン</t>
  </si>
  <si>
    <t>１</t>
  </si>
  <si>
    <t>C1</t>
  </si>
  <si>
    <t>B2</t>
  </si>
  <si>
    <t>B1</t>
  </si>
  <si>
    <t>C2</t>
  </si>
  <si>
    <t>Ann Arbor Badminton</t>
  </si>
  <si>
    <t>ｵﾌｨｼｬﾙ</t>
  </si>
  <si>
    <t>TEAM BLOWIN</t>
  </si>
  <si>
    <t>TEAM BLOWIN</t>
  </si>
  <si>
    <t>越智</t>
  </si>
  <si>
    <t>三豊ｸﾗﾌﾞ</t>
  </si>
  <si>
    <t>若草倶楽部</t>
  </si>
  <si>
    <t>三豊ｸﾗﾌﾞ</t>
  </si>
  <si>
    <t>三豊ｼﾞｭﾆｱ</t>
  </si>
  <si>
    <t>三豊ｼﾞｭﾆｱ</t>
  </si>
  <si>
    <t>3</t>
  </si>
  <si>
    <t>1</t>
  </si>
  <si>
    <t>5</t>
  </si>
  <si>
    <t>2</t>
  </si>
  <si>
    <t>キケン</t>
  </si>
  <si>
    <t>3</t>
  </si>
  <si>
    <t>3</t>
  </si>
  <si>
    <t>4</t>
  </si>
  <si>
    <t>B2</t>
  </si>
  <si>
    <t>C1</t>
  </si>
  <si>
    <t>A2</t>
  </si>
  <si>
    <t>C2</t>
  </si>
  <si>
    <t>B1</t>
  </si>
  <si>
    <t>E2</t>
  </si>
  <si>
    <t>D2</t>
  </si>
  <si>
    <t>F2</t>
  </si>
  <si>
    <t>E1</t>
  </si>
  <si>
    <t>徳島</t>
  </si>
  <si>
    <t>ｹﾝﾄ</t>
  </si>
  <si>
    <t>ﾌｯﾄﾜｰｸ</t>
  </si>
  <si>
    <t>三豊ｸﾗﾌﾞ</t>
  </si>
  <si>
    <t>香川</t>
  </si>
  <si>
    <t>高知</t>
  </si>
  <si>
    <t>日興ｸﾗﾌﾞ</t>
  </si>
  <si>
    <t>DONQUIXOTE</t>
  </si>
  <si>
    <t>金子ｸﾗﾌﾞ</t>
  </si>
  <si>
    <t>DONQUIXOTE</t>
  </si>
  <si>
    <t>MBC</t>
  </si>
  <si>
    <t xml:space="preserve"> </t>
  </si>
  <si>
    <t>4</t>
  </si>
  <si>
    <t>3</t>
  </si>
  <si>
    <t>4</t>
  </si>
  <si>
    <t>2</t>
  </si>
  <si>
    <t>1</t>
  </si>
  <si>
    <t>4</t>
  </si>
  <si>
    <t>1</t>
  </si>
  <si>
    <t>3</t>
  </si>
  <si>
    <t>2</t>
  </si>
  <si>
    <t>4</t>
  </si>
  <si>
    <t>1</t>
  </si>
  <si>
    <t>3</t>
  </si>
  <si>
    <t>G1</t>
  </si>
  <si>
    <t>H2</t>
  </si>
  <si>
    <t>D1</t>
  </si>
  <si>
    <t>C1</t>
  </si>
  <si>
    <t>G2</t>
  </si>
  <si>
    <t>H1</t>
  </si>
  <si>
    <t>F1</t>
  </si>
  <si>
    <t>Twenty-one</t>
  </si>
  <si>
    <t>Twenty-one</t>
  </si>
  <si>
    <t>Twenty-one</t>
  </si>
  <si>
    <t>三豊ｼﾞｭﾆｱ</t>
  </si>
  <si>
    <t>三豊ｼﾞｭﾆｱ</t>
  </si>
  <si>
    <t>ﾌﾟﾚｱﾃﾞｽ</t>
  </si>
  <si>
    <t>中萩ｸﾗﾌﾞ</t>
  </si>
  <si>
    <t>七宝台ﾌﾚﾝｽﾞ</t>
  </si>
  <si>
    <t>運動公園ﾊﾞｰﾄﾞ</t>
  </si>
  <si>
    <t>日興ｸﾗﾌﾞ</t>
  </si>
  <si>
    <t>PATCHWORKS</t>
  </si>
  <si>
    <t>PATCHWORKS</t>
  </si>
  <si>
    <t>日興ｸﾗﾌﾞ</t>
  </si>
  <si>
    <t>2</t>
  </si>
  <si>
    <t>1</t>
  </si>
  <si>
    <t>石川英輝</t>
  </si>
  <si>
    <t>TEAM BLOWIN</t>
  </si>
  <si>
    <t>Ａ’S</t>
  </si>
  <si>
    <t>TEAM BLOWIN</t>
  </si>
  <si>
    <t>Ａ’S</t>
  </si>
  <si>
    <t>TEAMｼｸﾞﾏ</t>
  </si>
  <si>
    <t>TEAMｼｸﾞﾏ</t>
  </si>
  <si>
    <t>TEAMｼｸﾞﾏ</t>
  </si>
  <si>
    <t>第４回四国中央ミックスオープン　日時：H21.7.26（日）参加者数172名</t>
  </si>
  <si>
    <t>杉長昌樹</t>
  </si>
  <si>
    <t>竹川慶二</t>
  </si>
  <si>
    <t>長原芽美</t>
  </si>
  <si>
    <t>２</t>
  </si>
  <si>
    <t>３</t>
  </si>
  <si>
    <t>山本佳代子</t>
  </si>
  <si>
    <t>長野</t>
  </si>
  <si>
    <t>MBC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</si>
</sst>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</numFmts>
  <fonts count="33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MS UI Gothic"/>
      <family val="3"/>
    </font>
    <font>
      <sz val="8"/>
      <color indexed="8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186" fontId="13" fillId="2" borderId="1" xfId="0" applyNumberFormat="1" applyFont="1" applyFill="1" applyBorder="1" applyAlignment="1">
      <alignment vertical="center" shrinkToFit="1"/>
    </xf>
    <xf numFmtId="186" fontId="13" fillId="2" borderId="2" xfId="0" applyNumberFormat="1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186" fontId="13" fillId="3" borderId="0" xfId="0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right" vertical="center" shrinkToFit="1"/>
    </xf>
    <xf numFmtId="0" fontId="13" fillId="3" borderId="4" xfId="0" applyFont="1" applyFill="1" applyBorder="1" applyAlignment="1">
      <alignment vertical="center" shrinkToFit="1"/>
    </xf>
    <xf numFmtId="0" fontId="13" fillId="3" borderId="0" xfId="0" applyNumberFormat="1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7" xfId="0" applyFont="1" applyFill="1" applyBorder="1" applyAlignment="1">
      <alignment vertical="center" shrinkToFit="1"/>
    </xf>
    <xf numFmtId="0" fontId="13" fillId="3" borderId="8" xfId="0" applyFont="1" applyFill="1" applyBorder="1" applyAlignment="1">
      <alignment horizontal="right" vertical="center" shrinkToFit="1"/>
    </xf>
    <xf numFmtId="0" fontId="13" fillId="3" borderId="9" xfId="0" applyNumberFormat="1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38" fontId="11" fillId="3" borderId="6" xfId="17" applyFont="1" applyFill="1" applyBorder="1" applyAlignment="1">
      <alignment horizontal="right" vertical="center" shrinkToFit="1"/>
    </xf>
    <xf numFmtId="38" fontId="11" fillId="3" borderId="0" xfId="17" applyFont="1" applyFill="1" applyBorder="1" applyAlignment="1">
      <alignment horizontal="right" vertical="center" shrinkToFit="1"/>
    </xf>
    <xf numFmtId="38" fontId="11" fillId="3" borderId="12" xfId="17" applyFont="1" applyFill="1" applyBorder="1" applyAlignment="1">
      <alignment horizontal="right" vertical="center" shrinkToFit="1"/>
    </xf>
    <xf numFmtId="38" fontId="11" fillId="3" borderId="7" xfId="17" applyFont="1" applyFill="1" applyBorder="1" applyAlignment="1">
      <alignment horizontal="right" vertical="center" shrinkToFit="1"/>
    </xf>
    <xf numFmtId="38" fontId="11" fillId="3" borderId="13" xfId="17" applyFont="1" applyFill="1" applyBorder="1" applyAlignment="1">
      <alignment horizontal="right" vertical="center" shrinkToFit="1"/>
    </xf>
    <xf numFmtId="38" fontId="11" fillId="3" borderId="14" xfId="17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horizontal="center" vertical="center" shrinkToFit="1"/>
    </xf>
    <xf numFmtId="188" fontId="13" fillId="3" borderId="0" xfId="0" applyNumberFormat="1" applyFont="1" applyFill="1" applyBorder="1" applyAlignment="1">
      <alignment horizontal="right" vertical="center" shrinkToFit="1"/>
    </xf>
    <xf numFmtId="188" fontId="13" fillId="3" borderId="15" xfId="0" applyNumberFormat="1" applyFont="1" applyFill="1" applyBorder="1" applyAlignment="1">
      <alignment horizontal="right" vertical="center" shrinkToFit="1"/>
    </xf>
    <xf numFmtId="188" fontId="13" fillId="3" borderId="16" xfId="0" applyNumberFormat="1" applyFont="1" applyFill="1" applyBorder="1" applyAlignment="1">
      <alignment horizontal="right" vertical="center" shrinkToFit="1"/>
    </xf>
    <xf numFmtId="0" fontId="13" fillId="3" borderId="6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188" fontId="13" fillId="3" borderId="10" xfId="0" applyNumberFormat="1" applyFont="1" applyFill="1" applyBorder="1" applyAlignment="1">
      <alignment horizontal="right" vertical="center" shrinkToFit="1"/>
    </xf>
    <xf numFmtId="0" fontId="13" fillId="3" borderId="4" xfId="0" applyFont="1" applyFill="1" applyBorder="1" applyAlignment="1">
      <alignment horizontal="right" vertical="center" shrinkToFit="1"/>
    </xf>
    <xf numFmtId="0" fontId="13" fillId="3" borderId="16" xfId="0" applyFont="1" applyFill="1" applyBorder="1" applyAlignment="1">
      <alignment horizontal="right" vertical="center" shrinkToFit="1"/>
    </xf>
    <xf numFmtId="0" fontId="13" fillId="3" borderId="17" xfId="0" applyFont="1" applyFill="1" applyBorder="1" applyAlignment="1">
      <alignment horizontal="right" vertical="center" shrinkToFit="1"/>
    </xf>
    <xf numFmtId="0" fontId="13" fillId="3" borderId="10" xfId="0" applyFont="1" applyFill="1" applyBorder="1" applyAlignment="1">
      <alignment horizontal="right" vertical="center" shrinkToFit="1"/>
    </xf>
    <xf numFmtId="0" fontId="13" fillId="3" borderId="7" xfId="0" applyFont="1" applyFill="1" applyBorder="1" applyAlignment="1">
      <alignment horizontal="right" vertical="center" shrinkToFit="1"/>
    </xf>
    <xf numFmtId="188" fontId="13" fillId="3" borderId="13" xfId="0" applyNumberFormat="1" applyFont="1" applyFill="1" applyBorder="1" applyAlignment="1">
      <alignment horizontal="right" vertical="center" shrinkToFit="1"/>
    </xf>
    <xf numFmtId="0" fontId="13" fillId="3" borderId="13" xfId="0" applyFont="1" applyFill="1" applyBorder="1" applyAlignment="1">
      <alignment horizontal="right" vertical="center" shrinkToFit="1"/>
    </xf>
    <xf numFmtId="0" fontId="13" fillId="3" borderId="18" xfId="0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/>
    </xf>
    <xf numFmtId="0" fontId="13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6" fillId="3" borderId="0" xfId="0" applyFont="1" applyFill="1" applyAlignment="1">
      <alignment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2" borderId="2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3" fillId="3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right" vertical="center" shrinkToFit="1"/>
    </xf>
    <xf numFmtId="0" fontId="13" fillId="5" borderId="5" xfId="0" applyFont="1" applyFill="1" applyBorder="1" applyAlignment="1">
      <alignment horizontal="right" vertical="center" shrinkToFit="1"/>
    </xf>
    <xf numFmtId="0" fontId="13" fillId="5" borderId="0" xfId="0" applyFont="1" applyFill="1" applyBorder="1" applyAlignment="1">
      <alignment horizontal="right" vertical="center" shrinkToFit="1"/>
    </xf>
    <xf numFmtId="0" fontId="13" fillId="5" borderId="0" xfId="0" applyNumberFormat="1" applyFont="1" applyFill="1" applyBorder="1" applyAlignment="1" quotePrefix="1">
      <alignment horizontal="right" vertical="center" shrinkToFit="1"/>
    </xf>
    <xf numFmtId="0" fontId="13" fillId="5" borderId="16" xfId="0" applyFont="1" applyFill="1" applyBorder="1" applyAlignment="1">
      <alignment horizontal="right" vertical="center" shrinkToFit="1"/>
    </xf>
    <xf numFmtId="0" fontId="13" fillId="5" borderId="15" xfId="0" applyFont="1" applyFill="1" applyBorder="1" applyAlignment="1">
      <alignment horizontal="right" vertical="center" shrinkToFit="1"/>
    </xf>
    <xf numFmtId="0" fontId="13" fillId="5" borderId="21" xfId="0" applyFont="1" applyFill="1" applyBorder="1" applyAlignment="1">
      <alignment horizontal="right" vertical="center" shrinkToFit="1"/>
    </xf>
    <xf numFmtId="0" fontId="13" fillId="5" borderId="8" xfId="0" applyFont="1" applyFill="1" applyBorder="1" applyAlignment="1">
      <alignment horizontal="right" vertical="center" shrinkToFit="1"/>
    </xf>
    <xf numFmtId="0" fontId="13" fillId="5" borderId="10" xfId="0" applyFont="1" applyFill="1" applyBorder="1" applyAlignment="1">
      <alignment horizontal="right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3" fillId="3" borderId="25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 shrinkToFit="1"/>
    </xf>
    <xf numFmtId="0" fontId="13" fillId="3" borderId="27" xfId="0" applyFont="1" applyFill="1" applyBorder="1" applyAlignment="1">
      <alignment vertical="center" shrinkToFit="1"/>
    </xf>
    <xf numFmtId="0" fontId="16" fillId="3" borderId="0" xfId="0" applyFont="1" applyFill="1" applyBorder="1" applyAlignment="1">
      <alignment vertical="center" shrinkToFit="1"/>
    </xf>
    <xf numFmtId="0" fontId="13" fillId="3" borderId="28" xfId="0" applyFont="1" applyFill="1" applyBorder="1" applyAlignment="1">
      <alignment horizontal="right" vertical="center" shrinkToFit="1"/>
    </xf>
    <xf numFmtId="0" fontId="13" fillId="3" borderId="11" xfId="0" applyFont="1" applyFill="1" applyBorder="1" applyAlignment="1">
      <alignment horizontal="right" vertical="center" shrinkToFit="1"/>
    </xf>
    <xf numFmtId="0" fontId="14" fillId="3" borderId="0" xfId="0" applyFont="1" applyFill="1" applyAlignment="1">
      <alignment horizontal="left" vertical="center"/>
    </xf>
    <xf numFmtId="0" fontId="13" fillId="3" borderId="29" xfId="0" applyFont="1" applyFill="1" applyBorder="1" applyAlignment="1">
      <alignment horizontal="right" vertical="center" shrinkToFit="1"/>
    </xf>
    <xf numFmtId="0" fontId="10" fillId="3" borderId="26" xfId="0" applyFont="1" applyFill="1" applyBorder="1" applyAlignment="1">
      <alignment vertical="center" shrinkToFit="1"/>
    </xf>
    <xf numFmtId="0" fontId="13" fillId="3" borderId="30" xfId="0" applyFont="1" applyFill="1" applyBorder="1" applyAlignment="1">
      <alignment vertical="center" shrinkToFit="1"/>
    </xf>
    <xf numFmtId="0" fontId="13" fillId="3" borderId="31" xfId="0" applyFont="1" applyFill="1" applyBorder="1" applyAlignment="1">
      <alignment vertical="center" shrinkToFit="1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186" fontId="13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188" fontId="13" fillId="3" borderId="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center" vertical="center"/>
    </xf>
    <xf numFmtId="189" fontId="12" fillId="3" borderId="0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quotePrefix="1">
      <alignment horizontal="right" vertical="center"/>
    </xf>
    <xf numFmtId="0" fontId="13" fillId="3" borderId="14" xfId="0" applyNumberFormat="1" applyFont="1" applyFill="1" applyBorder="1" applyAlignment="1">
      <alignment horizontal="center" vertical="center" shrinkToFit="1"/>
    </xf>
    <xf numFmtId="186" fontId="13" fillId="3" borderId="12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3" borderId="26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vertical="center" shrinkToFit="1"/>
    </xf>
    <xf numFmtId="0" fontId="13" fillId="3" borderId="24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vertical="center" shrinkToFit="1"/>
    </xf>
    <xf numFmtId="186" fontId="13" fillId="2" borderId="15" xfId="0" applyNumberFormat="1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186" fontId="13" fillId="2" borderId="0" xfId="0" applyNumberFormat="1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4" xfId="0" applyNumberFormat="1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6" xfId="0" applyNumberFormat="1" applyFont="1" applyFill="1" applyBorder="1" applyAlignment="1">
      <alignment horizontal="center" vertical="center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vertical="center" shrinkToFit="1"/>
    </xf>
    <xf numFmtId="0" fontId="13" fillId="3" borderId="34" xfId="0" applyFont="1" applyFill="1" applyBorder="1" applyAlignment="1">
      <alignment vertical="center" shrinkToFit="1"/>
    </xf>
    <xf numFmtId="0" fontId="13" fillId="3" borderId="35" xfId="0" applyFont="1" applyFill="1" applyBorder="1" applyAlignment="1">
      <alignment vertical="center" shrinkToFit="1"/>
    </xf>
    <xf numFmtId="186" fontId="13" fillId="2" borderId="12" xfId="0" applyNumberFormat="1" applyFont="1" applyFill="1" applyBorder="1" applyAlignment="1">
      <alignment vertical="center" shrinkToFit="1"/>
    </xf>
    <xf numFmtId="0" fontId="13" fillId="2" borderId="17" xfId="0" applyFont="1" applyFill="1" applyBorder="1" applyAlignment="1">
      <alignment vertical="center" shrinkToFit="1"/>
    </xf>
    <xf numFmtId="186" fontId="13" fillId="2" borderId="36" xfId="0" applyNumberFormat="1" applyFont="1" applyFill="1" applyBorder="1" applyAlignment="1">
      <alignment vertical="center" shrinkToFit="1"/>
    </xf>
    <xf numFmtId="0" fontId="20" fillId="2" borderId="8" xfId="0" applyFont="1" applyFill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left" vertical="center" shrinkToFit="1"/>
    </xf>
    <xf numFmtId="38" fontId="11" fillId="2" borderId="8" xfId="17" applyFont="1" applyFill="1" applyBorder="1" applyAlignment="1">
      <alignment horizontal="left" vertical="center" shrinkToFit="1"/>
    </xf>
    <xf numFmtId="38" fontId="11" fillId="2" borderId="5" xfId="17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vertical="center" shrinkToFit="1"/>
    </xf>
    <xf numFmtId="189" fontId="23" fillId="3" borderId="0" xfId="0" applyNumberFormat="1" applyFont="1" applyFill="1" applyAlignment="1">
      <alignment vertical="center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189" fontId="24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0" fontId="13" fillId="2" borderId="23" xfId="0" applyFont="1" applyFill="1" applyBorder="1" applyAlignment="1">
      <alignment vertical="center" shrinkToFit="1"/>
    </xf>
    <xf numFmtId="0" fontId="10" fillId="3" borderId="25" xfId="0" applyFont="1" applyFill="1" applyBorder="1" applyAlignment="1">
      <alignment vertical="center" shrinkToFit="1"/>
    </xf>
    <xf numFmtId="0" fontId="18" fillId="3" borderId="24" xfId="0" applyFont="1" applyFill="1" applyBorder="1" applyAlignment="1">
      <alignment horizontal="left" vertical="center" shrinkToFit="1"/>
    </xf>
    <xf numFmtId="0" fontId="18" fillId="3" borderId="35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27" fillId="3" borderId="0" xfId="0" applyFont="1" applyFill="1" applyAlignment="1">
      <alignment vertical="center" shrinkToFit="1"/>
    </xf>
    <xf numFmtId="0" fontId="27" fillId="3" borderId="0" xfId="0" applyFont="1" applyFill="1" applyAlignment="1">
      <alignment horizontal="left" vertical="center" shrinkToFit="1"/>
    </xf>
    <xf numFmtId="189" fontId="29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27" xfId="0" applyFont="1" applyFill="1" applyBorder="1" applyAlignment="1">
      <alignment vertical="center" shrinkToFit="1"/>
    </xf>
    <xf numFmtId="0" fontId="10" fillId="3" borderId="34" xfId="0" applyFont="1" applyFill="1" applyBorder="1" applyAlignment="1">
      <alignment vertical="center" shrinkToFit="1"/>
    </xf>
    <xf numFmtId="0" fontId="16" fillId="3" borderId="41" xfId="0" applyFont="1" applyFill="1" applyBorder="1" applyAlignment="1">
      <alignment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vertical="center" shrinkToFit="1"/>
    </xf>
    <xf numFmtId="0" fontId="16" fillId="3" borderId="27" xfId="0" applyFont="1" applyFill="1" applyBorder="1" applyAlignment="1">
      <alignment vertical="center" shrinkToFit="1"/>
    </xf>
    <xf numFmtId="0" fontId="10" fillId="3" borderId="23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28" fillId="3" borderId="0" xfId="0" applyFont="1" applyFill="1" applyBorder="1" applyAlignment="1">
      <alignment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0" fillId="3" borderId="30" xfId="0" applyFont="1" applyFill="1" applyBorder="1" applyAlignment="1">
      <alignment vertical="center" shrinkToFit="1"/>
    </xf>
    <xf numFmtId="0" fontId="13" fillId="3" borderId="35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vertical="center" shrinkToFit="1"/>
    </xf>
    <xf numFmtId="0" fontId="10" fillId="3" borderId="24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0" fillId="2" borderId="27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vertical="center" shrinkToFit="1"/>
    </xf>
    <xf numFmtId="189" fontId="26" fillId="3" borderId="0" xfId="0" applyNumberFormat="1" applyFont="1" applyFill="1" applyAlignment="1">
      <alignment horizontal="center" vertical="center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44" xfId="0" applyFont="1" applyFill="1" applyBorder="1" applyAlignment="1">
      <alignment vertical="center" shrinkToFit="1"/>
    </xf>
    <xf numFmtId="0" fontId="13" fillId="2" borderId="24" xfId="0" applyFont="1" applyFill="1" applyBorder="1" applyAlignment="1">
      <alignment horizontal="center" vertical="center" shrinkToFit="1"/>
    </xf>
    <xf numFmtId="0" fontId="13" fillId="2" borderId="45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28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3" borderId="43" xfId="0" applyFont="1" applyFill="1" applyBorder="1" applyAlignment="1">
      <alignment vertical="center" shrinkToFit="1"/>
    </xf>
    <xf numFmtId="0" fontId="16" fillId="3" borderId="30" xfId="0" applyFont="1" applyFill="1" applyBorder="1" applyAlignment="1">
      <alignment vertical="center" shrinkToFit="1"/>
    </xf>
    <xf numFmtId="0" fontId="13" fillId="2" borderId="24" xfId="0" applyFont="1" applyFill="1" applyBorder="1" applyAlignment="1">
      <alignment vertical="center" shrinkToFit="1"/>
    </xf>
    <xf numFmtId="0" fontId="10" fillId="2" borderId="24" xfId="0" applyFont="1" applyFill="1" applyBorder="1" applyAlignment="1">
      <alignment vertical="center" shrinkToFit="1"/>
    </xf>
    <xf numFmtId="0" fontId="16" fillId="3" borderId="26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center" vertical="center" shrinkToFit="1"/>
    </xf>
    <xf numFmtId="189" fontId="29" fillId="3" borderId="0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 shrinkToFit="1"/>
    </xf>
    <xf numFmtId="0" fontId="13" fillId="2" borderId="46" xfId="0" applyFont="1" applyFill="1" applyBorder="1" applyAlignment="1">
      <alignment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shrinkToFit="1"/>
    </xf>
    <xf numFmtId="189" fontId="25" fillId="3" borderId="0" xfId="0" applyNumberFormat="1" applyFont="1" applyFill="1" applyAlignment="1">
      <alignment horizontal="center" vertical="center"/>
    </xf>
    <xf numFmtId="0" fontId="13" fillId="3" borderId="23" xfId="0" applyFont="1" applyFill="1" applyBorder="1" applyAlignment="1">
      <alignment horizontal="left" vertical="center" shrinkToFit="1"/>
    </xf>
    <xf numFmtId="0" fontId="16" fillId="3" borderId="23" xfId="0" applyFont="1" applyFill="1" applyBorder="1" applyAlignment="1">
      <alignment vertical="center" shrinkToFit="1"/>
    </xf>
    <xf numFmtId="0" fontId="16" fillId="3" borderId="40" xfId="0" applyFont="1" applyFill="1" applyBorder="1" applyAlignment="1">
      <alignment vertical="center" shrinkToFit="1"/>
    </xf>
    <xf numFmtId="0" fontId="27" fillId="3" borderId="0" xfId="0" applyFont="1" applyFill="1" applyAlignment="1">
      <alignment horizontal="left" vertical="center"/>
    </xf>
    <xf numFmtId="0" fontId="13" fillId="3" borderId="45" xfId="0" applyFont="1" applyFill="1" applyBorder="1" applyAlignment="1">
      <alignment horizontal="center" vertical="center" shrinkToFit="1"/>
    </xf>
    <xf numFmtId="0" fontId="10" fillId="2" borderId="47" xfId="0" applyFont="1" applyFill="1" applyBorder="1" applyAlignment="1">
      <alignment vertical="center" shrinkToFit="1"/>
    </xf>
    <xf numFmtId="0" fontId="10" fillId="3" borderId="44" xfId="0" applyFont="1" applyFill="1" applyBorder="1" applyAlignment="1">
      <alignment vertical="center" shrinkToFit="1"/>
    </xf>
    <xf numFmtId="0" fontId="10" fillId="3" borderId="48" xfId="0" applyFont="1" applyFill="1" applyBorder="1" applyAlignment="1">
      <alignment vertical="center" shrinkToFit="1"/>
    </xf>
    <xf numFmtId="0" fontId="13" fillId="2" borderId="49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0" fillId="3" borderId="30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10" fillId="3" borderId="40" xfId="0" applyFont="1" applyFill="1" applyBorder="1" applyAlignment="1">
      <alignment vertical="center" shrinkToFit="1"/>
    </xf>
    <xf numFmtId="0" fontId="13" fillId="2" borderId="51" xfId="0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0" fillId="3" borderId="52" xfId="0" applyFont="1" applyFill="1" applyBorder="1" applyAlignment="1">
      <alignment vertical="center" shrinkToFit="1"/>
    </xf>
    <xf numFmtId="0" fontId="13" fillId="2" borderId="44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3" borderId="53" xfId="0" applyFont="1" applyFill="1" applyBorder="1" applyAlignment="1">
      <alignment vertical="center" shrinkToFit="1"/>
    </xf>
    <xf numFmtId="186" fontId="13" fillId="3" borderId="54" xfId="0" applyNumberFormat="1" applyFont="1" applyFill="1" applyBorder="1" applyAlignment="1">
      <alignment vertical="center" shrinkToFit="1"/>
    </xf>
    <xf numFmtId="38" fontId="13" fillId="3" borderId="55" xfId="17" applyFont="1" applyFill="1" applyBorder="1" applyAlignment="1">
      <alignment horizontal="center" vertical="center" shrinkToFit="1"/>
    </xf>
    <xf numFmtId="38" fontId="13" fillId="3" borderId="56" xfId="17" applyFont="1" applyFill="1" applyBorder="1" applyAlignment="1">
      <alignment horizontal="center" vertical="center" shrinkToFit="1"/>
    </xf>
    <xf numFmtId="38" fontId="13" fillId="3" borderId="0" xfId="17" applyFont="1" applyFill="1" applyAlignment="1">
      <alignment vertical="center"/>
    </xf>
    <xf numFmtId="38" fontId="13" fillId="3" borderId="0" xfId="17" applyFont="1" applyFill="1" applyBorder="1" applyAlignment="1">
      <alignment vertical="center"/>
    </xf>
    <xf numFmtId="38" fontId="18" fillId="3" borderId="0" xfId="17" applyFont="1" applyFill="1" applyBorder="1" applyAlignment="1">
      <alignment horizontal="left" vertical="center"/>
    </xf>
    <xf numFmtId="38" fontId="16" fillId="3" borderId="55" xfId="17" applyFont="1" applyFill="1" applyBorder="1" applyAlignment="1">
      <alignment horizontal="left" vertical="center"/>
    </xf>
    <xf numFmtId="38" fontId="13" fillId="3" borderId="0" xfId="17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25" fillId="3" borderId="0" xfId="0" applyFont="1" applyFill="1" applyBorder="1" applyAlignment="1">
      <alignment horizontal="left" vertical="center" shrinkToFit="1"/>
    </xf>
    <xf numFmtId="0" fontId="13" fillId="2" borderId="43" xfId="0" applyFont="1" applyFill="1" applyBorder="1" applyAlignment="1">
      <alignment vertical="center" shrinkToFit="1"/>
    </xf>
    <xf numFmtId="0" fontId="18" fillId="3" borderId="23" xfId="0" applyFont="1" applyFill="1" applyBorder="1" applyAlignment="1">
      <alignment horizontal="left" vertical="center" shrinkToFit="1"/>
    </xf>
    <xf numFmtId="0" fontId="13" fillId="3" borderId="17" xfId="0" applyFont="1" applyFill="1" applyBorder="1" applyAlignment="1">
      <alignment vertical="center" shrinkToFit="1"/>
    </xf>
    <xf numFmtId="186" fontId="13" fillId="3" borderId="36" xfId="0" applyNumberFormat="1" applyFont="1" applyFill="1" applyBorder="1" applyAlignment="1">
      <alignment vertical="center" shrinkToFit="1"/>
    </xf>
    <xf numFmtId="38" fontId="31" fillId="2" borderId="12" xfId="17" applyFont="1" applyFill="1" applyBorder="1" applyAlignment="1">
      <alignment vertical="center"/>
    </xf>
    <xf numFmtId="0" fontId="13" fillId="3" borderId="57" xfId="0" applyFont="1" applyFill="1" applyBorder="1" applyAlignment="1">
      <alignment vertical="center" shrinkToFit="1"/>
    </xf>
    <xf numFmtId="186" fontId="13" fillId="3" borderId="58" xfId="0" applyNumberFormat="1" applyFont="1" applyFill="1" applyBorder="1" applyAlignment="1">
      <alignment vertical="center" shrinkToFit="1"/>
    </xf>
    <xf numFmtId="0" fontId="13" fillId="3" borderId="59" xfId="0" applyFont="1" applyFill="1" applyBorder="1" applyAlignment="1">
      <alignment vertical="center" shrinkToFit="1"/>
    </xf>
    <xf numFmtId="0" fontId="13" fillId="3" borderId="60" xfId="0" applyNumberFormat="1" applyFont="1" applyFill="1" applyBorder="1" applyAlignment="1">
      <alignment horizontal="center" vertical="center" shrinkToFit="1"/>
    </xf>
    <xf numFmtId="38" fontId="10" fillId="3" borderId="0" xfId="17" applyFont="1" applyFill="1" applyAlignment="1">
      <alignment vertical="center"/>
    </xf>
    <xf numFmtId="0" fontId="13" fillId="3" borderId="49" xfId="0" applyFont="1" applyFill="1" applyBorder="1" applyAlignment="1">
      <alignment horizontal="center" vertical="center" shrinkToFit="1"/>
    </xf>
    <xf numFmtId="0" fontId="28" fillId="2" borderId="49" xfId="0" applyFont="1" applyFill="1" applyBorder="1" applyAlignment="1">
      <alignment horizontal="left" vertical="center" shrinkToFit="1"/>
    </xf>
    <xf numFmtId="0" fontId="10" fillId="2" borderId="49" xfId="0" applyFont="1" applyFill="1" applyBorder="1" applyAlignment="1">
      <alignment horizontal="left" vertical="center" shrinkToFit="1"/>
    </xf>
    <xf numFmtId="0" fontId="10" fillId="2" borderId="50" xfId="0" applyFont="1" applyFill="1" applyBorder="1" applyAlignment="1">
      <alignment horizontal="left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vertical="center" shrinkToFit="1"/>
    </xf>
    <xf numFmtId="0" fontId="10" fillId="3" borderId="35" xfId="0" applyFont="1" applyFill="1" applyBorder="1" applyAlignment="1">
      <alignment horizontal="left" vertical="center" shrinkToFit="1"/>
    </xf>
    <xf numFmtId="0" fontId="10" fillId="3" borderId="33" xfId="0" applyFont="1" applyFill="1" applyBorder="1" applyAlignment="1">
      <alignment horizontal="left" vertical="center" shrinkToFit="1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61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vertical="center" shrinkToFit="1"/>
    </xf>
    <xf numFmtId="0" fontId="13" fillId="3" borderId="62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3" fillId="3" borderId="66" xfId="0" applyFont="1" applyFill="1" applyBorder="1" applyAlignment="1">
      <alignment horizontal="center" vertical="center" shrinkToFit="1"/>
    </xf>
    <xf numFmtId="0" fontId="13" fillId="3" borderId="67" xfId="0" applyFont="1" applyFill="1" applyBorder="1" applyAlignment="1">
      <alignment horizontal="center" vertical="center" shrinkToFit="1"/>
    </xf>
    <xf numFmtId="0" fontId="13" fillId="3" borderId="68" xfId="0" applyFont="1" applyFill="1" applyBorder="1" applyAlignment="1">
      <alignment horizontal="center" vertical="center" shrinkToFit="1"/>
    </xf>
    <xf numFmtId="0" fontId="13" fillId="3" borderId="69" xfId="0" applyFont="1" applyFill="1" applyBorder="1" applyAlignment="1">
      <alignment horizontal="center" vertical="center" shrinkToFit="1"/>
    </xf>
    <xf numFmtId="38" fontId="13" fillId="3" borderId="65" xfId="17" applyFont="1" applyFill="1" applyBorder="1" applyAlignment="1">
      <alignment horizontal="center" vertical="center" shrinkToFit="1"/>
    </xf>
    <xf numFmtId="38" fontId="13" fillId="3" borderId="0" xfId="17" applyFont="1" applyFill="1" applyBorder="1" applyAlignment="1">
      <alignment horizontal="center" vertical="center" shrinkToFit="1"/>
    </xf>
    <xf numFmtId="38" fontId="13" fillId="3" borderId="69" xfId="0" applyNumberFormat="1" applyFont="1" applyFill="1" applyBorder="1" applyAlignment="1">
      <alignment horizontal="center" vertical="center" shrinkToFit="1"/>
    </xf>
    <xf numFmtId="0" fontId="13" fillId="3" borderId="70" xfId="0" applyFont="1" applyFill="1" applyBorder="1" applyAlignment="1">
      <alignment horizontal="center" vertical="center" shrinkToFit="1"/>
    </xf>
    <xf numFmtId="0" fontId="13" fillId="3" borderId="71" xfId="0" applyFont="1" applyFill="1" applyBorder="1" applyAlignment="1">
      <alignment horizontal="center" vertical="center" shrinkToFit="1"/>
    </xf>
    <xf numFmtId="0" fontId="13" fillId="3" borderId="72" xfId="0" applyFont="1" applyFill="1" applyBorder="1" applyAlignment="1">
      <alignment horizontal="center" vertical="center" shrinkToFit="1"/>
    </xf>
    <xf numFmtId="38" fontId="13" fillId="3" borderId="0" xfId="17" applyFont="1" applyFill="1" applyBorder="1" applyAlignment="1">
      <alignment horizontal="center" vertical="center"/>
    </xf>
    <xf numFmtId="38" fontId="13" fillId="3" borderId="0" xfId="0" applyNumberFormat="1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vertical="center" shrinkToFit="1"/>
    </xf>
    <xf numFmtId="38" fontId="13" fillId="3" borderId="65" xfId="17" applyFont="1" applyFill="1" applyBorder="1" applyAlignment="1">
      <alignment vertical="center" shrinkToFit="1"/>
    </xf>
    <xf numFmtId="0" fontId="13" fillId="3" borderId="69" xfId="0" applyFont="1" applyFill="1" applyBorder="1" applyAlignment="1">
      <alignment vertical="center" shrinkToFit="1"/>
    </xf>
    <xf numFmtId="38" fontId="13" fillId="3" borderId="69" xfId="0" applyNumberFormat="1" applyFont="1" applyFill="1" applyBorder="1" applyAlignment="1">
      <alignment vertical="center" shrinkToFit="1"/>
    </xf>
    <xf numFmtId="0" fontId="13" fillId="3" borderId="66" xfId="0" applyFont="1" applyFill="1" applyBorder="1" applyAlignment="1">
      <alignment vertical="center" shrinkToFit="1"/>
    </xf>
    <xf numFmtId="0" fontId="13" fillId="3" borderId="67" xfId="0" applyFont="1" applyFill="1" applyBorder="1" applyAlignment="1">
      <alignment vertical="center" shrinkToFit="1"/>
    </xf>
    <xf numFmtId="38" fontId="13" fillId="3" borderId="66" xfId="17" applyFont="1" applyFill="1" applyBorder="1" applyAlignment="1">
      <alignment vertical="center" shrinkToFit="1"/>
    </xf>
    <xf numFmtId="38" fontId="13" fillId="3" borderId="67" xfId="17" applyFont="1" applyFill="1" applyBorder="1" applyAlignment="1">
      <alignment vertical="center" shrinkToFit="1"/>
    </xf>
    <xf numFmtId="0" fontId="13" fillId="3" borderId="68" xfId="0" applyFont="1" applyFill="1" applyBorder="1" applyAlignment="1">
      <alignment vertical="center" shrinkToFit="1"/>
    </xf>
    <xf numFmtId="0" fontId="13" fillId="3" borderId="70" xfId="0" applyFont="1" applyFill="1" applyBorder="1" applyAlignment="1">
      <alignment vertical="center" shrinkToFit="1"/>
    </xf>
    <xf numFmtId="0" fontId="13" fillId="3" borderId="71" xfId="0" applyFont="1" applyFill="1" applyBorder="1" applyAlignment="1">
      <alignment vertical="center" shrinkToFit="1"/>
    </xf>
    <xf numFmtId="38" fontId="13" fillId="3" borderId="70" xfId="17" applyFont="1" applyFill="1" applyBorder="1" applyAlignment="1">
      <alignment vertical="center" shrinkToFit="1"/>
    </xf>
    <xf numFmtId="38" fontId="13" fillId="3" borderId="71" xfId="17" applyFont="1" applyFill="1" applyBorder="1" applyAlignment="1">
      <alignment vertical="center" shrinkToFit="1"/>
    </xf>
    <xf numFmtId="0" fontId="13" fillId="3" borderId="72" xfId="0" applyFont="1" applyFill="1" applyBorder="1" applyAlignment="1">
      <alignment vertical="center" shrinkToFit="1"/>
    </xf>
    <xf numFmtId="0" fontId="13" fillId="5" borderId="69" xfId="0" applyFont="1" applyFill="1" applyBorder="1" applyAlignment="1">
      <alignment horizontal="center" vertical="center" shrinkToFit="1"/>
    </xf>
    <xf numFmtId="0" fontId="13" fillId="5" borderId="68" xfId="0" applyFont="1" applyFill="1" applyBorder="1" applyAlignment="1">
      <alignment horizontal="center" vertical="center" shrinkToFit="1"/>
    </xf>
    <xf numFmtId="0" fontId="13" fillId="5" borderId="72" xfId="0" applyFont="1" applyFill="1" applyBorder="1" applyAlignment="1">
      <alignment horizontal="center" vertical="center" shrinkToFit="1"/>
    </xf>
    <xf numFmtId="38" fontId="18" fillId="3" borderId="0" xfId="17" applyFont="1" applyFill="1" applyAlignment="1">
      <alignment horizontal="center" vertical="center"/>
    </xf>
    <xf numFmtId="38" fontId="13" fillId="3" borderId="0" xfId="17" applyFont="1" applyFill="1" applyAlignment="1">
      <alignment horizontal="center" vertical="center"/>
    </xf>
    <xf numFmtId="38" fontId="10" fillId="3" borderId="0" xfId="17" applyFont="1" applyFill="1" applyAlignment="1">
      <alignment horizontal="center" vertical="center"/>
    </xf>
    <xf numFmtId="0" fontId="13" fillId="2" borderId="8" xfId="0" applyFont="1" applyFill="1" applyBorder="1" applyAlignment="1">
      <alignment vertical="center" shrinkToFit="1"/>
    </xf>
    <xf numFmtId="0" fontId="13" fillId="2" borderId="10" xfId="0" applyFont="1" applyFill="1" applyBorder="1" applyAlignment="1">
      <alignment vertical="center" shrinkToFit="1"/>
    </xf>
    <xf numFmtId="0" fontId="13" fillId="2" borderId="28" xfId="0" applyFont="1" applyFill="1" applyBorder="1" applyAlignment="1">
      <alignment vertical="center" shrinkToFit="1"/>
    </xf>
    <xf numFmtId="0" fontId="10" fillId="3" borderId="33" xfId="0" applyFont="1" applyFill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32" fillId="3" borderId="0" xfId="0" applyFont="1" applyFill="1" applyBorder="1" applyAlignment="1">
      <alignment horizontal="left" vertical="center" shrinkToFit="1"/>
    </xf>
    <xf numFmtId="0" fontId="29" fillId="3" borderId="11" xfId="0" applyFont="1" applyFill="1" applyBorder="1" applyAlignment="1">
      <alignment horizontal="left" vertical="center" shrinkToFit="1"/>
    </xf>
    <xf numFmtId="0" fontId="32" fillId="3" borderId="11" xfId="0" applyFont="1" applyFill="1" applyBorder="1" applyAlignment="1">
      <alignment horizontal="left" vertical="center" shrinkToFit="1"/>
    </xf>
    <xf numFmtId="0" fontId="32" fillId="3" borderId="73" xfId="0" applyFont="1" applyFill="1" applyBorder="1" applyAlignment="1">
      <alignment horizontal="left" vertical="center" shrinkToFit="1"/>
    </xf>
    <xf numFmtId="0" fontId="32" fillId="3" borderId="35" xfId="0" applyFont="1" applyFill="1" applyBorder="1" applyAlignment="1">
      <alignment horizontal="left" vertical="center" shrinkToFit="1"/>
    </xf>
    <xf numFmtId="0" fontId="13" fillId="2" borderId="46" xfId="0" applyFont="1" applyFill="1" applyBorder="1" applyAlignment="1">
      <alignment horizontal="center" vertical="center" shrinkToFit="1"/>
    </xf>
    <xf numFmtId="0" fontId="32" fillId="3" borderId="33" xfId="0" applyFont="1" applyFill="1" applyBorder="1" applyAlignment="1">
      <alignment horizontal="left" vertical="center" shrinkToFit="1"/>
    </xf>
    <xf numFmtId="0" fontId="32" fillId="3" borderId="34" xfId="0" applyFont="1" applyFill="1" applyBorder="1" applyAlignment="1">
      <alignment horizontal="left" vertical="center" shrinkToFit="1"/>
    </xf>
    <xf numFmtId="0" fontId="32" fillId="3" borderId="40" xfId="0" applyFont="1" applyFill="1" applyBorder="1" applyAlignment="1">
      <alignment horizontal="left" vertical="center" shrinkToFit="1"/>
    </xf>
    <xf numFmtId="186" fontId="13" fillId="3" borderId="0" xfId="0" applyNumberFormat="1" applyFont="1" applyFill="1" applyBorder="1" applyAlignment="1">
      <alignment horizontal="left" vertical="center" shrinkToFit="1"/>
    </xf>
    <xf numFmtId="189" fontId="12" fillId="5" borderId="12" xfId="0" applyNumberFormat="1" applyFont="1" applyFill="1" applyBorder="1" applyAlignment="1">
      <alignment horizontal="center" vertical="center" shrinkToFit="1"/>
    </xf>
    <xf numFmtId="0" fontId="30" fillId="3" borderId="6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189" fontId="12" fillId="5" borderId="0" xfId="0" applyNumberFormat="1" applyFont="1" applyFill="1" applyBorder="1" applyAlignment="1">
      <alignment horizontal="center" vertical="center" shrinkToFit="1"/>
    </xf>
    <xf numFmtId="189" fontId="12" fillId="5" borderId="10" xfId="0" applyNumberFormat="1" applyFont="1" applyFill="1" applyBorder="1" applyAlignment="1">
      <alignment horizontal="center" vertical="center" shrinkToFit="1"/>
    </xf>
    <xf numFmtId="189" fontId="12" fillId="5" borderId="36" xfId="0" applyNumberFormat="1" applyFont="1" applyFill="1" applyBorder="1" applyAlignment="1">
      <alignment horizontal="center" vertical="center" shrinkToFit="1"/>
    </xf>
    <xf numFmtId="189" fontId="12" fillId="5" borderId="6" xfId="0" applyNumberFormat="1" applyFont="1" applyFill="1" applyBorder="1" applyAlignment="1">
      <alignment horizontal="center" vertical="center" shrinkToFit="1"/>
    </xf>
    <xf numFmtId="38" fontId="11" fillId="2" borderId="5" xfId="17" applyFont="1" applyFill="1" applyBorder="1" applyAlignment="1">
      <alignment horizontal="center" vertical="center" shrinkToFit="1"/>
    </xf>
    <xf numFmtId="38" fontId="11" fillId="2" borderId="16" xfId="17" applyFont="1" applyFill="1" applyBorder="1" applyAlignment="1">
      <alignment horizontal="center" vertical="center" shrinkToFit="1"/>
    </xf>
    <xf numFmtId="187" fontId="11" fillId="2" borderId="16" xfId="0" applyNumberFormat="1" applyFont="1" applyFill="1" applyBorder="1" applyAlignment="1">
      <alignment horizontal="center" vertical="center" shrinkToFit="1"/>
    </xf>
    <xf numFmtId="187" fontId="11" fillId="2" borderId="10" xfId="0" applyNumberFormat="1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38" fontId="11" fillId="2" borderId="10" xfId="17" applyFont="1" applyFill="1" applyBorder="1" applyAlignment="1">
      <alignment horizontal="center" vertical="center" shrinkToFit="1"/>
    </xf>
    <xf numFmtId="189" fontId="12" fillId="5" borderId="17" xfId="0" applyNumberFormat="1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vertical="center" shrinkToFit="1"/>
    </xf>
    <xf numFmtId="186" fontId="13" fillId="3" borderId="15" xfId="0" applyNumberFormat="1" applyFont="1" applyFill="1" applyBorder="1" applyAlignment="1">
      <alignment vertical="center" shrinkToFi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2" borderId="9" xfId="0" applyNumberFormat="1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186" fontId="13" fillId="3" borderId="12" xfId="0" applyNumberFormat="1" applyFont="1" applyFill="1" applyBorder="1" applyAlignment="1">
      <alignment horizontal="left" vertical="center" shrinkToFit="1"/>
    </xf>
    <xf numFmtId="0" fontId="30" fillId="3" borderId="6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left" vertical="center"/>
    </xf>
    <xf numFmtId="186" fontId="13" fillId="3" borderId="10" xfId="0" applyNumberFormat="1" applyFont="1" applyFill="1" applyBorder="1" applyAlignment="1">
      <alignment horizontal="left" vertical="center" shrinkToFit="1"/>
    </xf>
    <xf numFmtId="186" fontId="13" fillId="3" borderId="36" xfId="0" applyNumberFormat="1" applyFont="1" applyFill="1" applyBorder="1" applyAlignment="1">
      <alignment horizontal="left" vertical="center" shrinkToFit="1"/>
    </xf>
    <xf numFmtId="0" fontId="15" fillId="3" borderId="32" xfId="0" applyFont="1" applyFill="1" applyBorder="1" applyAlignment="1">
      <alignment horizontal="left" vertical="center" shrinkToFit="1"/>
    </xf>
    <xf numFmtId="0" fontId="15" fillId="3" borderId="15" xfId="0" applyFont="1" applyFill="1" applyBorder="1" applyAlignment="1">
      <alignment horizontal="left" vertical="center" shrinkToFit="1"/>
    </xf>
    <xf numFmtId="0" fontId="15" fillId="3" borderId="74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15" fillId="3" borderId="13" xfId="0" applyFont="1" applyFill="1" applyBorder="1" applyAlignment="1">
      <alignment horizontal="left" vertical="center" shrinkToFit="1"/>
    </xf>
    <xf numFmtId="0" fontId="15" fillId="3" borderId="14" xfId="0" applyFont="1" applyFill="1" applyBorder="1" applyAlignment="1">
      <alignment horizontal="left" vertical="center" shrinkToFit="1"/>
    </xf>
    <xf numFmtId="0" fontId="30" fillId="2" borderId="17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186" fontId="13" fillId="2" borderId="10" xfId="0" applyNumberFormat="1" applyFont="1" applyFill="1" applyBorder="1" applyAlignment="1">
      <alignment horizontal="left" vertical="center" shrinkToFit="1"/>
    </xf>
    <xf numFmtId="186" fontId="13" fillId="2" borderId="36" xfId="0" applyNumberFormat="1" applyFont="1" applyFill="1" applyBorder="1" applyAlignment="1">
      <alignment horizontal="left" vertical="center" shrinkToFit="1"/>
    </xf>
    <xf numFmtId="0" fontId="30" fillId="2" borderId="6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86" fontId="13" fillId="2" borderId="0" xfId="0" applyNumberFormat="1" applyFont="1" applyFill="1" applyBorder="1" applyAlignment="1">
      <alignment horizontal="left" vertical="center" shrinkToFit="1"/>
    </xf>
    <xf numFmtId="186" fontId="13" fillId="2" borderId="12" xfId="0" applyNumberFormat="1" applyFont="1" applyFill="1" applyBorder="1" applyAlignment="1">
      <alignment horizontal="left" vertical="center" shrinkToFit="1"/>
    </xf>
    <xf numFmtId="0" fontId="30" fillId="2" borderId="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right" vertical="center" shrinkToFit="1"/>
    </xf>
    <xf numFmtId="0" fontId="13" fillId="3" borderId="11" xfId="0" applyFont="1" applyFill="1" applyBorder="1" applyAlignment="1">
      <alignment horizontal="right" vertical="center" shrinkToFit="1"/>
    </xf>
    <xf numFmtId="0" fontId="13" fillId="3" borderId="42" xfId="0" applyFont="1" applyFill="1" applyBorder="1" applyAlignment="1">
      <alignment horizontal="right" vertical="center" shrinkToFit="1"/>
    </xf>
    <xf numFmtId="0" fontId="13" fillId="3" borderId="75" xfId="0" applyFont="1" applyFill="1" applyBorder="1" applyAlignment="1">
      <alignment horizontal="right" vertical="center" shrinkToFit="1"/>
    </xf>
    <xf numFmtId="0" fontId="13" fillId="3" borderId="76" xfId="0" applyFont="1" applyFill="1" applyBorder="1" applyAlignment="1">
      <alignment horizontal="right" vertical="center" shrinkToFit="1"/>
    </xf>
    <xf numFmtId="0" fontId="13" fillId="3" borderId="77" xfId="0" applyFont="1" applyFill="1" applyBorder="1" applyAlignment="1">
      <alignment horizontal="right" vertical="center" shrinkToFit="1"/>
    </xf>
    <xf numFmtId="0" fontId="13" fillId="3" borderId="78" xfId="0" applyFont="1" applyFill="1" applyBorder="1" applyAlignment="1">
      <alignment horizontal="right" vertical="center" shrinkToFit="1"/>
    </xf>
    <xf numFmtId="0" fontId="13" fillId="3" borderId="79" xfId="0" applyFont="1" applyFill="1" applyBorder="1" applyAlignment="1">
      <alignment horizontal="right" vertical="center" shrinkToFit="1"/>
    </xf>
    <xf numFmtId="0" fontId="13" fillId="3" borderId="80" xfId="0" applyFont="1" applyFill="1" applyBorder="1" applyAlignment="1">
      <alignment horizontal="right" vertical="center" shrinkToFit="1"/>
    </xf>
    <xf numFmtId="0" fontId="13" fillId="3" borderId="81" xfId="0" applyFont="1" applyFill="1" applyBorder="1" applyAlignment="1">
      <alignment horizontal="right" vertical="center" shrinkToFit="1"/>
    </xf>
    <xf numFmtId="0" fontId="13" fillId="3" borderId="82" xfId="0" applyFont="1" applyFill="1" applyBorder="1" applyAlignment="1">
      <alignment horizontal="right" vertical="center" shrinkToFit="1"/>
    </xf>
    <xf numFmtId="0" fontId="13" fillId="3" borderId="83" xfId="0" applyFont="1" applyFill="1" applyBorder="1" applyAlignment="1">
      <alignment horizontal="right" vertical="center" shrinkToFit="1"/>
    </xf>
    <xf numFmtId="0" fontId="13" fillId="3" borderId="12" xfId="0" applyNumberFormat="1" applyFont="1" applyFill="1" applyBorder="1" applyAlignment="1">
      <alignment horizontal="center" vertical="center" shrinkToFit="1"/>
    </xf>
    <xf numFmtId="0" fontId="13" fillId="3" borderId="9" xfId="0" applyNumberFormat="1" applyFont="1" applyFill="1" applyBorder="1" applyAlignment="1">
      <alignment horizontal="center" vertical="center" shrinkToFit="1"/>
    </xf>
    <xf numFmtId="0" fontId="30" fillId="3" borderId="4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13" fillId="3" borderId="36" xfId="0" applyNumberFormat="1" applyFont="1" applyFill="1" applyBorder="1" applyAlignment="1">
      <alignment horizontal="center" vertical="center" shrinkToFit="1"/>
    </xf>
    <xf numFmtId="0" fontId="30" fillId="2" borderId="16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left" vertical="center"/>
    </xf>
    <xf numFmtId="186" fontId="13" fillId="2" borderId="15" xfId="0" applyNumberFormat="1" applyFont="1" applyFill="1" applyBorder="1" applyAlignment="1">
      <alignment horizontal="left" vertical="center" shrinkToFit="1"/>
    </xf>
    <xf numFmtId="186" fontId="13" fillId="2" borderId="74" xfId="0" applyNumberFormat="1" applyFont="1" applyFill="1" applyBorder="1" applyAlignment="1">
      <alignment horizontal="left" vertical="center" shrinkToFit="1"/>
    </xf>
    <xf numFmtId="0" fontId="13" fillId="3" borderId="84" xfId="0" applyFont="1" applyFill="1" applyBorder="1" applyAlignment="1">
      <alignment horizontal="right" vertical="center" shrinkToFit="1"/>
    </xf>
    <xf numFmtId="0" fontId="13" fillId="3" borderId="85" xfId="0" applyFont="1" applyFill="1" applyBorder="1" applyAlignment="1">
      <alignment horizontal="right" vertical="center" shrinkToFit="1"/>
    </xf>
    <xf numFmtId="0" fontId="13" fillId="3" borderId="86" xfId="0" applyFont="1" applyFill="1" applyBorder="1" applyAlignment="1">
      <alignment horizontal="right" vertical="center" shrinkToFit="1"/>
    </xf>
    <xf numFmtId="0" fontId="13" fillId="3" borderId="87" xfId="0" applyFont="1" applyFill="1" applyBorder="1" applyAlignment="1">
      <alignment horizontal="right" vertical="center" shrinkToFit="1"/>
    </xf>
    <xf numFmtId="0" fontId="13" fillId="3" borderId="88" xfId="0" applyFont="1" applyFill="1" applyBorder="1" applyAlignment="1">
      <alignment horizontal="right" vertical="center" shrinkToFit="1"/>
    </xf>
    <xf numFmtId="0" fontId="13" fillId="3" borderId="89" xfId="0" applyNumberFormat="1" applyFont="1" applyFill="1" applyBorder="1" applyAlignment="1">
      <alignment horizontal="center" vertical="center" shrinkToFit="1"/>
    </xf>
    <xf numFmtId="0" fontId="13" fillId="3" borderId="11" xfId="0" applyNumberFormat="1" applyFont="1" applyFill="1" applyBorder="1" applyAlignment="1">
      <alignment horizontal="center" vertical="center" shrinkToFit="1"/>
    </xf>
    <xf numFmtId="0" fontId="13" fillId="3" borderId="42" xfId="0" applyNumberFormat="1" applyFont="1" applyFill="1" applyBorder="1" applyAlignment="1">
      <alignment horizontal="center" vertical="center" shrinkToFit="1"/>
    </xf>
    <xf numFmtId="0" fontId="13" fillId="3" borderId="74" xfId="0" applyNumberFormat="1" applyFont="1" applyFill="1" applyBorder="1" applyAlignment="1">
      <alignment horizontal="center" vertical="center" shrinkToFit="1"/>
    </xf>
    <xf numFmtId="189" fontId="12" fillId="5" borderId="32" xfId="0" applyNumberFormat="1" applyFont="1" applyFill="1" applyBorder="1" applyAlignment="1">
      <alignment horizontal="center" vertical="center" shrinkToFit="1"/>
    </xf>
    <xf numFmtId="189" fontId="12" fillId="5" borderId="15" xfId="0" applyNumberFormat="1" applyFont="1" applyFill="1" applyBorder="1" applyAlignment="1">
      <alignment horizontal="center" vertical="center" shrinkToFit="1"/>
    </xf>
    <xf numFmtId="189" fontId="12" fillId="5" borderId="74" xfId="0" applyNumberFormat="1" applyFont="1" applyFill="1" applyBorder="1" applyAlignment="1">
      <alignment horizontal="center" vertical="center" shrinkToFit="1"/>
    </xf>
    <xf numFmtId="0" fontId="30" fillId="3" borderId="7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0" fontId="13" fillId="3" borderId="62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89" xfId="0" applyFont="1" applyFill="1" applyBorder="1" applyAlignment="1">
      <alignment horizontal="center" vertical="center" shrinkToFit="1"/>
    </xf>
    <xf numFmtId="0" fontId="13" fillId="3" borderId="74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28" xfId="0" applyNumberFormat="1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left" vertical="center"/>
    </xf>
    <xf numFmtId="0" fontId="30" fillId="3" borderId="15" xfId="0" applyFont="1" applyFill="1" applyBorder="1" applyAlignment="1">
      <alignment horizontal="left" vertical="center"/>
    </xf>
    <xf numFmtId="186" fontId="13" fillId="3" borderId="15" xfId="0" applyNumberFormat="1" applyFont="1" applyFill="1" applyBorder="1" applyAlignment="1">
      <alignment horizontal="left" vertical="center" shrinkToFit="1"/>
    </xf>
    <xf numFmtId="186" fontId="13" fillId="3" borderId="74" xfId="0" applyNumberFormat="1" applyFont="1" applyFill="1" applyBorder="1" applyAlignment="1">
      <alignment horizontal="left" vertical="center" shrinkToFit="1"/>
    </xf>
    <xf numFmtId="0" fontId="13" fillId="2" borderId="9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3" borderId="92" xfId="0" applyFont="1" applyFill="1" applyBorder="1" applyAlignment="1">
      <alignment horizontal="center" vertical="center" shrinkToFit="1"/>
    </xf>
    <xf numFmtId="0" fontId="13" fillId="3" borderId="93" xfId="0" applyFont="1" applyFill="1" applyBorder="1" applyAlignment="1">
      <alignment horizontal="center" vertical="center" shrinkToFit="1"/>
    </xf>
    <xf numFmtId="0" fontId="13" fillId="3" borderId="94" xfId="0" applyFont="1" applyFill="1" applyBorder="1" applyAlignment="1">
      <alignment horizontal="center" vertical="center" shrinkToFit="1"/>
    </xf>
    <xf numFmtId="0" fontId="13" fillId="3" borderId="95" xfId="0" applyFont="1" applyFill="1" applyBorder="1" applyAlignment="1">
      <alignment horizontal="center" vertical="center" shrinkToFit="1"/>
    </xf>
    <xf numFmtId="0" fontId="13" fillId="3" borderId="96" xfId="0" applyFont="1" applyFill="1" applyBorder="1" applyAlignment="1">
      <alignment horizontal="center" vertical="center" shrinkToFit="1"/>
    </xf>
    <xf numFmtId="0" fontId="13" fillId="3" borderId="97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38" fontId="13" fillId="3" borderId="90" xfId="0" applyNumberFormat="1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8" fontId="13" fillId="3" borderId="91" xfId="0" applyNumberFormat="1" applyFont="1" applyFill="1" applyBorder="1" applyAlignment="1">
      <alignment horizontal="center" vertical="center"/>
    </xf>
    <xf numFmtId="0" fontId="13" fillId="3" borderId="9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 shrinkToFit="1"/>
    </xf>
    <xf numFmtId="0" fontId="13" fillId="3" borderId="76" xfId="0" applyFont="1" applyFill="1" applyBorder="1" applyAlignment="1">
      <alignment horizontal="center" vertical="center" shrinkToFit="1"/>
    </xf>
    <xf numFmtId="0" fontId="13" fillId="3" borderId="98" xfId="0" applyFont="1" applyFill="1" applyBorder="1" applyAlignment="1">
      <alignment horizontal="center" vertical="center" shrinkToFit="1"/>
    </xf>
    <xf numFmtId="0" fontId="13" fillId="3" borderId="78" xfId="0" applyFont="1" applyFill="1" applyBorder="1" applyAlignment="1">
      <alignment horizontal="center" vertical="center" shrinkToFit="1"/>
    </xf>
    <xf numFmtId="0" fontId="13" fillId="3" borderId="79" xfId="0" applyFont="1" applyFill="1" applyBorder="1" applyAlignment="1">
      <alignment horizontal="center" vertical="center" shrinkToFit="1"/>
    </xf>
    <xf numFmtId="0" fontId="13" fillId="3" borderId="99" xfId="0" applyFont="1" applyFill="1" applyBorder="1" applyAlignment="1">
      <alignment horizontal="center" vertical="center" shrinkToFit="1"/>
    </xf>
    <xf numFmtId="0" fontId="13" fillId="3" borderId="100" xfId="0" applyFont="1" applyFill="1" applyBorder="1" applyAlignment="1">
      <alignment horizontal="center" vertical="center" shrinkToFit="1"/>
    </xf>
    <xf numFmtId="0" fontId="13" fillId="3" borderId="101" xfId="0" applyFont="1" applyFill="1" applyBorder="1" applyAlignment="1">
      <alignment horizontal="center" vertical="center" shrinkToFit="1"/>
    </xf>
    <xf numFmtId="0" fontId="13" fillId="3" borderId="102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/>
    </xf>
    <xf numFmtId="38" fontId="12" fillId="5" borderId="32" xfId="17" applyFont="1" applyFill="1" applyBorder="1" applyAlignment="1">
      <alignment horizontal="center" vertical="center" shrinkToFit="1"/>
    </xf>
    <xf numFmtId="38" fontId="12" fillId="5" borderId="15" xfId="17" applyFont="1" applyFill="1" applyBorder="1" applyAlignment="1">
      <alignment horizontal="center" vertical="center" shrinkToFit="1"/>
    </xf>
    <xf numFmtId="38" fontId="12" fillId="5" borderId="74" xfId="17" applyFont="1" applyFill="1" applyBorder="1" applyAlignment="1">
      <alignment horizontal="center" vertical="center" shrinkToFit="1"/>
    </xf>
    <xf numFmtId="38" fontId="12" fillId="5" borderId="6" xfId="17" applyFont="1" applyFill="1" applyBorder="1" applyAlignment="1">
      <alignment horizontal="center" vertical="center" shrinkToFit="1"/>
    </xf>
    <xf numFmtId="38" fontId="12" fillId="5" borderId="0" xfId="17" applyFont="1" applyFill="1" applyBorder="1" applyAlignment="1">
      <alignment horizontal="center" vertical="center" shrinkToFit="1"/>
    </xf>
    <xf numFmtId="38" fontId="12" fillId="5" borderId="12" xfId="17" applyFont="1" applyFill="1" applyBorder="1" applyAlignment="1">
      <alignment horizontal="center" vertical="center" shrinkToFit="1"/>
    </xf>
    <xf numFmtId="0" fontId="14" fillId="2" borderId="103" xfId="0" applyFont="1" applyFill="1" applyBorder="1" applyAlignment="1">
      <alignment horizontal="center" vertical="center" shrinkToFit="1"/>
    </xf>
    <xf numFmtId="189" fontId="22" fillId="3" borderId="10" xfId="0" applyNumberFormat="1" applyFont="1" applyFill="1" applyBorder="1" applyAlignment="1">
      <alignment horizontal="center" vertical="center"/>
    </xf>
    <xf numFmtId="189" fontId="22" fillId="3" borderId="28" xfId="0" applyNumberFormat="1" applyFont="1" applyFill="1" applyBorder="1" applyAlignment="1">
      <alignment horizontal="center" vertical="center"/>
    </xf>
    <xf numFmtId="189" fontId="22" fillId="3" borderId="16" xfId="0" applyNumberFormat="1" applyFont="1" applyFill="1" applyBorder="1" applyAlignment="1">
      <alignment horizontal="center" vertical="center"/>
    </xf>
    <xf numFmtId="189" fontId="22" fillId="3" borderId="4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42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/>
    </xf>
    <xf numFmtId="38" fontId="13" fillId="3" borderId="91" xfId="0" applyNumberFormat="1" applyFont="1" applyFill="1" applyBorder="1" applyAlignment="1">
      <alignment horizontal="center" vertical="center" shrinkToFit="1"/>
    </xf>
    <xf numFmtId="0" fontId="13" fillId="3" borderId="91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90" xfId="0" applyFont="1" applyFill="1" applyBorder="1" applyAlignment="1">
      <alignment horizontal="center" vertical="center" shrinkToFit="1"/>
    </xf>
    <xf numFmtId="38" fontId="13" fillId="3" borderId="90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20" xfId="0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horizontal="left" vertical="center"/>
    </xf>
    <xf numFmtId="38" fontId="12" fillId="5" borderId="17" xfId="17" applyFont="1" applyFill="1" applyBorder="1" applyAlignment="1">
      <alignment horizontal="center" vertical="center" shrinkToFit="1"/>
    </xf>
    <xf numFmtId="38" fontId="12" fillId="5" borderId="10" xfId="17" applyFont="1" applyFill="1" applyBorder="1" applyAlignment="1">
      <alignment horizontal="center" vertical="center" shrinkToFit="1"/>
    </xf>
    <xf numFmtId="38" fontId="12" fillId="5" borderId="36" xfId="17" applyFont="1" applyFill="1" applyBorder="1" applyAlignment="1">
      <alignment horizontal="center" vertical="center" shrinkToFit="1"/>
    </xf>
    <xf numFmtId="38" fontId="12" fillId="2" borderId="17" xfId="17" applyFont="1" applyFill="1" applyBorder="1" applyAlignment="1">
      <alignment horizontal="center" vertical="center" shrinkToFit="1"/>
    </xf>
    <xf numFmtId="38" fontId="12" fillId="2" borderId="10" xfId="17" applyFont="1" applyFill="1" applyBorder="1" applyAlignment="1">
      <alignment horizontal="center" vertical="center" shrinkToFit="1"/>
    </xf>
    <xf numFmtId="38" fontId="12" fillId="2" borderId="36" xfId="17" applyFont="1" applyFill="1" applyBorder="1" applyAlignment="1">
      <alignment horizontal="center" vertical="center" shrinkToFit="1"/>
    </xf>
    <xf numFmtId="38" fontId="12" fillId="2" borderId="6" xfId="17" applyFont="1" applyFill="1" applyBorder="1" applyAlignment="1">
      <alignment horizontal="center" vertical="center" shrinkToFit="1"/>
    </xf>
    <xf numFmtId="38" fontId="12" fillId="2" borderId="0" xfId="17" applyFont="1" applyFill="1" applyBorder="1" applyAlignment="1">
      <alignment horizontal="center" vertical="center" shrinkToFit="1"/>
    </xf>
    <xf numFmtId="38" fontId="12" fillId="2" borderId="12" xfId="17" applyFont="1" applyFill="1" applyBorder="1" applyAlignment="1">
      <alignment horizontal="center" vertical="center" shrinkToFit="1"/>
    </xf>
    <xf numFmtId="189" fontId="26" fillId="3" borderId="104" xfId="0" applyNumberFormat="1" applyFont="1" applyFill="1" applyBorder="1" applyAlignment="1">
      <alignment horizontal="center" vertical="center"/>
    </xf>
    <xf numFmtId="189" fontId="26" fillId="3" borderId="10" xfId="0" applyNumberFormat="1" applyFont="1" applyFill="1" applyBorder="1" applyAlignment="1">
      <alignment horizontal="center" vertical="center"/>
    </xf>
    <xf numFmtId="189" fontId="26" fillId="3" borderId="28" xfId="0" applyNumberFormat="1" applyFont="1" applyFill="1" applyBorder="1" applyAlignment="1">
      <alignment horizontal="center" vertical="center"/>
    </xf>
    <xf numFmtId="189" fontId="26" fillId="3" borderId="105" xfId="0" applyNumberFormat="1" applyFont="1" applyFill="1" applyBorder="1" applyAlignment="1">
      <alignment horizontal="center" vertical="center"/>
    </xf>
    <xf numFmtId="189" fontId="26" fillId="3" borderId="16" xfId="0" applyNumberFormat="1" applyFont="1" applyFill="1" applyBorder="1" applyAlignment="1">
      <alignment horizontal="center" vertical="center"/>
    </xf>
    <xf numFmtId="189" fontId="26" fillId="3" borderId="42" xfId="0" applyNumberFormat="1" applyFont="1" applyFill="1" applyBorder="1" applyAlignment="1">
      <alignment horizontal="center" vertical="center"/>
    </xf>
    <xf numFmtId="189" fontId="22" fillId="3" borderId="106" xfId="0" applyNumberFormat="1" applyFont="1" applyFill="1" applyBorder="1" applyAlignment="1">
      <alignment horizontal="center" vertical="center"/>
    </xf>
    <xf numFmtId="189" fontId="22" fillId="3" borderId="107" xfId="0" applyNumberFormat="1" applyFont="1" applyFill="1" applyBorder="1" applyAlignment="1">
      <alignment horizontal="center" vertical="center"/>
    </xf>
    <xf numFmtId="189" fontId="22" fillId="3" borderId="108" xfId="0" applyNumberFormat="1" applyFont="1" applyFill="1" applyBorder="1" applyAlignment="1">
      <alignment horizontal="center" vertical="center"/>
    </xf>
    <xf numFmtId="189" fontId="22" fillId="3" borderId="109" xfId="0" applyNumberFormat="1" applyFont="1" applyFill="1" applyBorder="1" applyAlignment="1">
      <alignment horizontal="center" vertical="center"/>
    </xf>
    <xf numFmtId="189" fontId="22" fillId="3" borderId="110" xfId="0" applyNumberFormat="1" applyFont="1" applyFill="1" applyBorder="1" applyAlignment="1">
      <alignment horizontal="center" vertical="center"/>
    </xf>
    <xf numFmtId="189" fontId="22" fillId="3" borderId="111" xfId="0" applyNumberFormat="1" applyFont="1" applyFill="1" applyBorder="1" applyAlignment="1">
      <alignment horizontal="center" vertical="center"/>
    </xf>
    <xf numFmtId="189" fontId="26" fillId="3" borderId="8" xfId="0" applyNumberFormat="1" applyFont="1" applyFill="1" applyBorder="1" applyAlignment="1">
      <alignment horizontal="center" vertical="center"/>
    </xf>
    <xf numFmtId="189" fontId="26" fillId="3" borderId="5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189" fontId="22" fillId="3" borderId="49" xfId="0" applyNumberFormat="1" applyFont="1" applyFill="1" applyBorder="1" applyAlignment="1">
      <alignment horizontal="center" vertical="center"/>
    </xf>
    <xf numFmtId="189" fontId="22" fillId="3" borderId="50" xfId="0" applyNumberFormat="1" applyFont="1" applyFill="1" applyBorder="1" applyAlignment="1">
      <alignment horizontal="center" vertical="center"/>
    </xf>
    <xf numFmtId="189" fontId="22" fillId="3" borderId="48" xfId="0" applyNumberFormat="1" applyFont="1" applyFill="1" applyBorder="1" applyAlignment="1">
      <alignment horizontal="center" vertical="center"/>
    </xf>
    <xf numFmtId="189" fontId="22" fillId="3" borderId="47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74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189" fontId="10" fillId="3" borderId="17" xfId="0" applyNumberFormat="1" applyFont="1" applyFill="1" applyBorder="1" applyAlignment="1">
      <alignment horizontal="center" vertical="center" shrinkToFit="1"/>
    </xf>
    <xf numFmtId="189" fontId="10" fillId="3" borderId="10" xfId="0" applyNumberFormat="1" applyFont="1" applyFill="1" applyBorder="1" applyAlignment="1">
      <alignment horizontal="center" vertical="center" shrinkToFit="1"/>
    </xf>
    <xf numFmtId="189" fontId="10" fillId="3" borderId="36" xfId="0" applyNumberFormat="1" applyFont="1" applyFill="1" applyBorder="1" applyAlignment="1">
      <alignment horizontal="center" vertical="center" shrinkToFit="1"/>
    </xf>
    <xf numFmtId="189" fontId="10" fillId="3" borderId="6" xfId="0" applyNumberFormat="1" applyFont="1" applyFill="1" applyBorder="1" applyAlignment="1">
      <alignment horizontal="center" vertical="center" shrinkToFit="1"/>
    </xf>
    <xf numFmtId="189" fontId="10" fillId="3" borderId="0" xfId="0" applyNumberFormat="1" applyFont="1" applyFill="1" applyBorder="1" applyAlignment="1">
      <alignment horizontal="center" vertical="center" shrinkToFit="1"/>
    </xf>
    <xf numFmtId="189" fontId="10" fillId="3" borderId="12" xfId="0" applyNumberFormat="1" applyFont="1" applyFill="1" applyBorder="1" applyAlignment="1">
      <alignment horizontal="center" vertical="center" shrinkToFit="1"/>
    </xf>
    <xf numFmtId="0" fontId="30" fillId="3" borderId="53" xfId="0" applyFont="1" applyFill="1" applyBorder="1" applyAlignment="1">
      <alignment horizontal="left" vertical="center"/>
    </xf>
    <xf numFmtId="0" fontId="30" fillId="3" borderId="112" xfId="0" applyFont="1" applyFill="1" applyBorder="1" applyAlignment="1">
      <alignment horizontal="left" vertical="center"/>
    </xf>
    <xf numFmtId="186" fontId="13" fillId="3" borderId="112" xfId="0" applyNumberFormat="1" applyFont="1" applyFill="1" applyBorder="1" applyAlignment="1">
      <alignment horizontal="left" vertical="center" shrinkToFit="1"/>
    </xf>
    <xf numFmtId="186" fontId="13" fillId="3" borderId="54" xfId="0" applyNumberFormat="1" applyFont="1" applyFill="1" applyBorder="1" applyAlignment="1">
      <alignment horizontal="left" vertical="center" shrinkToFit="1"/>
    </xf>
    <xf numFmtId="0" fontId="30" fillId="3" borderId="59" xfId="0" applyFont="1" applyFill="1" applyBorder="1" applyAlignment="1">
      <alignment horizontal="center" vertical="center"/>
    </xf>
    <xf numFmtId="0" fontId="30" fillId="3" borderId="113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13" fillId="3" borderId="66" xfId="0" applyFont="1" applyFill="1" applyBorder="1" applyAlignment="1">
      <alignment horizontal="center" vertical="center" shrinkToFit="1"/>
    </xf>
    <xf numFmtId="0" fontId="13" fillId="3" borderId="67" xfId="0" applyFont="1" applyFill="1" applyBorder="1" applyAlignment="1">
      <alignment horizontal="center" vertical="center" shrinkToFit="1"/>
    </xf>
    <xf numFmtId="189" fontId="10" fillId="3" borderId="32" xfId="0" applyNumberFormat="1" applyFont="1" applyFill="1" applyBorder="1" applyAlignment="1">
      <alignment horizontal="center" vertical="center" shrinkToFit="1"/>
    </xf>
    <xf numFmtId="189" fontId="10" fillId="3" borderId="15" xfId="0" applyNumberFormat="1" applyFont="1" applyFill="1" applyBorder="1" applyAlignment="1">
      <alignment horizontal="center" vertical="center" shrinkToFit="1"/>
    </xf>
    <xf numFmtId="189" fontId="10" fillId="3" borderId="74" xfId="0" applyNumberFormat="1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right" vertical="center" shrinkToFit="1"/>
    </xf>
    <xf numFmtId="0" fontId="13" fillId="3" borderId="29" xfId="0" applyFont="1" applyFill="1" applyBorder="1" applyAlignment="1">
      <alignment horizontal="right" vertical="center" shrinkToFit="1"/>
    </xf>
    <xf numFmtId="0" fontId="13" fillId="3" borderId="100" xfId="0" applyFont="1" applyFill="1" applyBorder="1" applyAlignment="1">
      <alignment horizontal="right" vertical="center" shrinkToFit="1"/>
    </xf>
    <xf numFmtId="0" fontId="13" fillId="3" borderId="101" xfId="0" applyFont="1" applyFill="1" applyBorder="1" applyAlignment="1">
      <alignment horizontal="right" vertical="center" shrinkToFit="1"/>
    </xf>
    <xf numFmtId="0" fontId="13" fillId="3" borderId="114" xfId="0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left" vertical="center"/>
    </xf>
    <xf numFmtId="189" fontId="26" fillId="3" borderId="115" xfId="0" applyNumberFormat="1" applyFont="1" applyFill="1" applyBorder="1" applyAlignment="1">
      <alignment horizontal="center" vertical="center"/>
    </xf>
    <xf numFmtId="189" fontId="26" fillId="3" borderId="49" xfId="0" applyNumberFormat="1" applyFont="1" applyFill="1" applyBorder="1" applyAlignment="1">
      <alignment horizontal="center" vertical="center"/>
    </xf>
    <xf numFmtId="189" fontId="26" fillId="3" borderId="50" xfId="0" applyNumberFormat="1" applyFont="1" applyFill="1" applyBorder="1" applyAlignment="1">
      <alignment horizontal="center" vertical="center"/>
    </xf>
    <xf numFmtId="189" fontId="26" fillId="3" borderId="52" xfId="0" applyNumberFormat="1" applyFont="1" applyFill="1" applyBorder="1" applyAlignment="1">
      <alignment horizontal="center" vertical="center"/>
    </xf>
    <xf numFmtId="189" fontId="26" fillId="3" borderId="48" xfId="0" applyNumberFormat="1" applyFont="1" applyFill="1" applyBorder="1" applyAlignment="1">
      <alignment horizontal="center" vertical="center"/>
    </xf>
    <xf numFmtId="189" fontId="26" fillId="3" borderId="47" xfId="0" applyNumberFormat="1" applyFont="1" applyFill="1" applyBorder="1" applyAlignment="1">
      <alignment horizontal="center" vertical="center"/>
    </xf>
    <xf numFmtId="38" fontId="13" fillId="3" borderId="15" xfId="17" applyFont="1" applyFill="1" applyBorder="1" applyAlignment="1">
      <alignment horizontal="left" vertical="center" shrinkToFit="1"/>
    </xf>
    <xf numFmtId="38" fontId="13" fillId="3" borderId="74" xfId="17" applyFont="1" applyFill="1" applyBorder="1" applyAlignment="1">
      <alignment horizontal="left" vertical="center" shrinkToFit="1"/>
    </xf>
    <xf numFmtId="38" fontId="13" fillId="3" borderId="0" xfId="17" applyFont="1" applyFill="1" applyBorder="1" applyAlignment="1">
      <alignment horizontal="left" vertical="center" shrinkToFit="1"/>
    </xf>
    <xf numFmtId="38" fontId="13" fillId="3" borderId="12" xfId="17" applyFont="1" applyFill="1" applyBorder="1" applyAlignment="1">
      <alignment horizontal="left" vertical="center" shrinkToFit="1"/>
    </xf>
    <xf numFmtId="0" fontId="30" fillId="3" borderId="57" xfId="0" applyFont="1" applyFill="1" applyBorder="1" applyAlignment="1">
      <alignment horizontal="left" vertical="center"/>
    </xf>
    <xf numFmtId="0" fontId="30" fillId="3" borderId="116" xfId="0" applyFont="1" applyFill="1" applyBorder="1" applyAlignment="1">
      <alignment horizontal="left" vertical="center"/>
    </xf>
    <xf numFmtId="186" fontId="13" fillId="3" borderId="116" xfId="0" applyNumberFormat="1" applyFont="1" applyFill="1" applyBorder="1" applyAlignment="1">
      <alignment horizontal="left" vertical="center" shrinkToFit="1"/>
    </xf>
    <xf numFmtId="186" fontId="13" fillId="3" borderId="58" xfId="0" applyNumberFormat="1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6"/>
  <sheetViews>
    <sheetView tabSelected="1" view="pageBreakPreview" zoomScaleSheetLayoutView="100" workbookViewId="0" topLeftCell="A1">
      <selection activeCell="B5" sqref="B5"/>
    </sheetView>
  </sheetViews>
  <sheetFormatPr defaultColWidth="8.796875" defaultRowHeight="9" customHeight="1"/>
  <cols>
    <col min="1" max="1" width="1.69921875" style="41" customWidth="1"/>
    <col min="2" max="2" width="8.5" style="41" customWidth="1"/>
    <col min="3" max="3" width="9.5" style="41" customWidth="1"/>
    <col min="4" max="24" width="1.8984375" style="41" customWidth="1"/>
    <col min="25" max="31" width="1.8984375" style="47" customWidth="1"/>
    <col min="32" max="69" width="1.69921875" style="41" customWidth="1"/>
    <col min="70" max="72" width="1.69921875" style="40" customWidth="1"/>
    <col min="73" max="16384" width="9" style="41" customWidth="1"/>
  </cols>
  <sheetData>
    <row r="1" spans="1:72" ht="9" customHeight="1">
      <c r="A1" s="38"/>
      <c r="B1" s="459" t="s">
        <v>445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9"/>
      <c r="BR1" s="39"/>
      <c r="BS1" s="39"/>
      <c r="BT1" s="39"/>
    </row>
    <row r="2" spans="1:72" ht="9" customHeight="1">
      <c r="A2" s="38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9"/>
      <c r="BP2" s="39"/>
      <c r="BQ2" s="39"/>
      <c r="BR2" s="39"/>
      <c r="BS2" s="39"/>
      <c r="BT2" s="39"/>
    </row>
    <row r="3" spans="1:71" ht="9" customHeight="1">
      <c r="A3" s="3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9"/>
      <c r="BN3" s="39"/>
      <c r="BO3" s="39"/>
      <c r="BP3" s="39"/>
      <c r="BQ3" s="39"/>
      <c r="BR3" s="39"/>
      <c r="BS3" s="39"/>
    </row>
    <row r="4" spans="1:72" ht="9" customHeight="1">
      <c r="A4" s="38"/>
      <c r="B4" s="114"/>
      <c r="C4" s="460" t="s">
        <v>10</v>
      </c>
      <c r="D4" s="461"/>
      <c r="E4" s="461"/>
      <c r="F4" s="461"/>
      <c r="G4" s="461"/>
      <c r="H4" s="461"/>
      <c r="I4" s="461"/>
      <c r="J4" s="461"/>
      <c r="K4" s="462"/>
      <c r="L4" s="460" t="s">
        <v>15</v>
      </c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2"/>
      <c r="Y4" s="460" t="s">
        <v>57</v>
      </c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2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1:72" ht="9" customHeight="1">
      <c r="A5" s="38"/>
      <c r="B5" s="115"/>
      <c r="C5" s="499"/>
      <c r="D5" s="500"/>
      <c r="E5" s="500"/>
      <c r="F5" s="500"/>
      <c r="G5" s="500"/>
      <c r="H5" s="500"/>
      <c r="I5" s="500"/>
      <c r="J5" s="500"/>
      <c r="K5" s="501"/>
      <c r="L5" s="463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5"/>
      <c r="Y5" s="463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5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</row>
    <row r="6" spans="1:72" ht="15" customHeight="1">
      <c r="A6" s="38"/>
      <c r="B6" s="454" t="s">
        <v>0</v>
      </c>
      <c r="C6" s="116" t="s">
        <v>447</v>
      </c>
      <c r="D6" s="308" t="s">
        <v>86</v>
      </c>
      <c r="E6" s="308"/>
      <c r="F6" s="308"/>
      <c r="G6" s="308"/>
      <c r="H6" s="308"/>
      <c r="I6" s="308"/>
      <c r="J6" s="316" t="s">
        <v>31</v>
      </c>
      <c r="K6" s="317"/>
      <c r="L6" s="309" t="s">
        <v>88</v>
      </c>
      <c r="M6" s="316"/>
      <c r="N6" s="316"/>
      <c r="O6" s="316"/>
      <c r="P6" s="316"/>
      <c r="Q6" s="308" t="s">
        <v>90</v>
      </c>
      <c r="R6" s="308"/>
      <c r="S6" s="308"/>
      <c r="T6" s="308"/>
      <c r="U6" s="308"/>
      <c r="V6" s="308"/>
      <c r="W6" s="316" t="s">
        <v>31</v>
      </c>
      <c r="X6" s="317"/>
      <c r="Y6" s="309" t="s">
        <v>65</v>
      </c>
      <c r="Z6" s="316"/>
      <c r="AA6" s="316"/>
      <c r="AB6" s="316"/>
      <c r="AC6" s="308"/>
      <c r="AD6" s="308"/>
      <c r="AE6" s="308"/>
      <c r="AF6" s="308"/>
      <c r="AG6" s="316"/>
      <c r="AH6" s="317"/>
      <c r="AI6" s="309" t="s">
        <v>65</v>
      </c>
      <c r="AJ6" s="316"/>
      <c r="AK6" s="316"/>
      <c r="AL6" s="316"/>
      <c r="AM6" s="308"/>
      <c r="AN6" s="308"/>
      <c r="AO6" s="308"/>
      <c r="AP6" s="308"/>
      <c r="AQ6" s="316"/>
      <c r="AR6" s="317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</row>
    <row r="7" spans="1:72" ht="15" customHeight="1">
      <c r="A7" s="38"/>
      <c r="B7" s="454"/>
      <c r="C7" s="117" t="s">
        <v>448</v>
      </c>
      <c r="D7" s="307" t="s">
        <v>86</v>
      </c>
      <c r="E7" s="307"/>
      <c r="F7" s="307"/>
      <c r="G7" s="307"/>
      <c r="H7" s="307"/>
      <c r="I7" s="307"/>
      <c r="J7" s="318" t="s">
        <v>25</v>
      </c>
      <c r="K7" s="319"/>
      <c r="L7" s="305" t="s">
        <v>89</v>
      </c>
      <c r="M7" s="306"/>
      <c r="N7" s="306"/>
      <c r="O7" s="306"/>
      <c r="P7" s="306"/>
      <c r="Q7" s="307" t="s">
        <v>91</v>
      </c>
      <c r="R7" s="307"/>
      <c r="S7" s="307"/>
      <c r="T7" s="307"/>
      <c r="U7" s="307"/>
      <c r="V7" s="307"/>
      <c r="W7" s="318"/>
      <c r="X7" s="319"/>
      <c r="Y7" s="305" t="s">
        <v>65</v>
      </c>
      <c r="Z7" s="306"/>
      <c r="AA7" s="306"/>
      <c r="AB7" s="306"/>
      <c r="AC7" s="307"/>
      <c r="AD7" s="307"/>
      <c r="AE7" s="307"/>
      <c r="AF7" s="307"/>
      <c r="AG7" s="318"/>
      <c r="AH7" s="319"/>
      <c r="AI7" s="305" t="s">
        <v>65</v>
      </c>
      <c r="AJ7" s="306"/>
      <c r="AK7" s="306"/>
      <c r="AL7" s="306"/>
      <c r="AM7" s="307"/>
      <c r="AN7" s="307"/>
      <c r="AO7" s="307"/>
      <c r="AP7" s="307"/>
      <c r="AQ7" s="318"/>
      <c r="AR7" s="319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</row>
    <row r="8" spans="1:72" ht="15" customHeight="1">
      <c r="A8" s="38"/>
      <c r="B8" s="454" t="s">
        <v>11</v>
      </c>
      <c r="C8" s="116" t="s">
        <v>118</v>
      </c>
      <c r="D8" s="308" t="s">
        <v>369</v>
      </c>
      <c r="E8" s="308"/>
      <c r="F8" s="308"/>
      <c r="G8" s="308"/>
      <c r="H8" s="308"/>
      <c r="I8" s="308"/>
      <c r="J8" s="316" t="s">
        <v>31</v>
      </c>
      <c r="K8" s="317"/>
      <c r="L8" s="309" t="s">
        <v>114</v>
      </c>
      <c r="M8" s="316"/>
      <c r="N8" s="316"/>
      <c r="O8" s="316"/>
      <c r="P8" s="316"/>
      <c r="Q8" s="308" t="s">
        <v>453</v>
      </c>
      <c r="R8" s="308"/>
      <c r="S8" s="308"/>
      <c r="T8" s="308"/>
      <c r="U8" s="308"/>
      <c r="V8" s="308"/>
      <c r="W8" s="316" t="s">
        <v>31</v>
      </c>
      <c r="X8" s="317"/>
      <c r="Y8" s="309" t="s">
        <v>127</v>
      </c>
      <c r="Z8" s="316"/>
      <c r="AA8" s="316"/>
      <c r="AB8" s="316"/>
      <c r="AC8" s="308" t="s">
        <v>370</v>
      </c>
      <c r="AD8" s="308"/>
      <c r="AE8" s="308"/>
      <c r="AF8" s="308"/>
      <c r="AG8" s="316" t="s">
        <v>17</v>
      </c>
      <c r="AH8" s="317"/>
      <c r="AI8" s="309" t="s">
        <v>83</v>
      </c>
      <c r="AJ8" s="316"/>
      <c r="AK8" s="316"/>
      <c r="AL8" s="316"/>
      <c r="AM8" s="308" t="s">
        <v>371</v>
      </c>
      <c r="AN8" s="308"/>
      <c r="AO8" s="308"/>
      <c r="AP8" s="308"/>
      <c r="AQ8" s="316" t="s">
        <v>58</v>
      </c>
      <c r="AR8" s="317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</row>
    <row r="9" spans="1:72" ht="15" customHeight="1">
      <c r="A9" s="38"/>
      <c r="B9" s="454"/>
      <c r="C9" s="117" t="s">
        <v>120</v>
      </c>
      <c r="D9" s="307" t="s">
        <v>369</v>
      </c>
      <c r="E9" s="307"/>
      <c r="F9" s="307"/>
      <c r="G9" s="307"/>
      <c r="H9" s="307"/>
      <c r="I9" s="307"/>
      <c r="J9" s="318"/>
      <c r="K9" s="319"/>
      <c r="L9" s="305" t="s">
        <v>116</v>
      </c>
      <c r="M9" s="306"/>
      <c r="N9" s="306"/>
      <c r="O9" s="306"/>
      <c r="P9" s="306"/>
      <c r="Q9" s="307" t="s">
        <v>453</v>
      </c>
      <c r="R9" s="307"/>
      <c r="S9" s="307"/>
      <c r="T9" s="307"/>
      <c r="U9" s="307"/>
      <c r="V9" s="307"/>
      <c r="W9" s="318"/>
      <c r="X9" s="319"/>
      <c r="Y9" s="305" t="s">
        <v>129</v>
      </c>
      <c r="Z9" s="306"/>
      <c r="AA9" s="306"/>
      <c r="AB9" s="306"/>
      <c r="AC9" s="307" t="s">
        <v>370</v>
      </c>
      <c r="AD9" s="307"/>
      <c r="AE9" s="307"/>
      <c r="AF9" s="307"/>
      <c r="AG9" s="318"/>
      <c r="AH9" s="319"/>
      <c r="AI9" s="305" t="s">
        <v>104</v>
      </c>
      <c r="AJ9" s="306"/>
      <c r="AK9" s="306"/>
      <c r="AL9" s="306"/>
      <c r="AM9" s="307" t="s">
        <v>373</v>
      </c>
      <c r="AN9" s="307"/>
      <c r="AO9" s="307"/>
      <c r="AP9" s="307"/>
      <c r="AQ9" s="318"/>
      <c r="AR9" s="31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</row>
    <row r="10" spans="1:72" ht="15" customHeight="1">
      <c r="A10" s="38"/>
      <c r="B10" s="454" t="s">
        <v>12</v>
      </c>
      <c r="C10" s="116" t="s">
        <v>195</v>
      </c>
      <c r="D10" s="308" t="s">
        <v>52</v>
      </c>
      <c r="E10" s="308"/>
      <c r="F10" s="308"/>
      <c r="G10" s="308"/>
      <c r="H10" s="308"/>
      <c r="I10" s="308"/>
      <c r="J10" s="316" t="s">
        <v>391</v>
      </c>
      <c r="K10" s="317"/>
      <c r="L10" s="309" t="s">
        <v>160</v>
      </c>
      <c r="M10" s="316"/>
      <c r="N10" s="316"/>
      <c r="O10" s="316"/>
      <c r="P10" s="316"/>
      <c r="Q10" s="308" t="s">
        <v>392</v>
      </c>
      <c r="R10" s="308"/>
      <c r="S10" s="308"/>
      <c r="T10" s="308"/>
      <c r="U10" s="308"/>
      <c r="V10" s="308"/>
      <c r="W10" s="316" t="s">
        <v>31</v>
      </c>
      <c r="X10" s="317"/>
      <c r="Y10" s="309" t="s">
        <v>185</v>
      </c>
      <c r="Z10" s="316"/>
      <c r="AA10" s="316"/>
      <c r="AB10" s="316"/>
      <c r="AC10" s="310" t="s">
        <v>400</v>
      </c>
      <c r="AD10" s="310"/>
      <c r="AE10" s="310"/>
      <c r="AF10" s="310"/>
      <c r="AG10" s="316" t="s">
        <v>25</v>
      </c>
      <c r="AH10" s="317"/>
      <c r="AI10" s="309" t="s">
        <v>189</v>
      </c>
      <c r="AJ10" s="316"/>
      <c r="AK10" s="316"/>
      <c r="AL10" s="316"/>
      <c r="AM10" s="308" t="s">
        <v>401</v>
      </c>
      <c r="AN10" s="308"/>
      <c r="AO10" s="308"/>
      <c r="AP10" s="308"/>
      <c r="AQ10" s="316" t="s">
        <v>395</v>
      </c>
      <c r="AR10" s="317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ht="15" customHeight="1">
      <c r="A11" s="38"/>
      <c r="B11" s="454"/>
      <c r="C11" s="117" t="s">
        <v>197</v>
      </c>
      <c r="D11" s="307" t="s">
        <v>52</v>
      </c>
      <c r="E11" s="307"/>
      <c r="F11" s="307"/>
      <c r="G11" s="307"/>
      <c r="H11" s="307"/>
      <c r="I11" s="307"/>
      <c r="J11" s="318"/>
      <c r="K11" s="319"/>
      <c r="L11" s="305" t="s">
        <v>162</v>
      </c>
      <c r="M11" s="306"/>
      <c r="N11" s="306"/>
      <c r="O11" s="306"/>
      <c r="P11" s="306"/>
      <c r="Q11" s="307" t="s">
        <v>393</v>
      </c>
      <c r="R11" s="307"/>
      <c r="S11" s="307"/>
      <c r="T11" s="307"/>
      <c r="U11" s="307"/>
      <c r="V11" s="307"/>
      <c r="W11" s="318"/>
      <c r="X11" s="319"/>
      <c r="Y11" s="305" t="s">
        <v>187</v>
      </c>
      <c r="Z11" s="306"/>
      <c r="AA11" s="306"/>
      <c r="AB11" s="306"/>
      <c r="AC11" s="307" t="s">
        <v>399</v>
      </c>
      <c r="AD11" s="307"/>
      <c r="AE11" s="307"/>
      <c r="AF11" s="307"/>
      <c r="AG11" s="318"/>
      <c r="AH11" s="319"/>
      <c r="AI11" s="305" t="s">
        <v>191</v>
      </c>
      <c r="AJ11" s="306"/>
      <c r="AK11" s="306"/>
      <c r="AL11" s="306"/>
      <c r="AM11" s="307" t="s">
        <v>401</v>
      </c>
      <c r="AN11" s="307"/>
      <c r="AO11" s="307"/>
      <c r="AP11" s="307"/>
      <c r="AQ11" s="318"/>
      <c r="AR11" s="319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</row>
    <row r="12" spans="1:72" ht="15" customHeight="1">
      <c r="A12" s="38"/>
      <c r="B12" s="454" t="s">
        <v>13</v>
      </c>
      <c r="C12" s="116" t="s">
        <v>303</v>
      </c>
      <c r="D12" s="308" t="s">
        <v>423</v>
      </c>
      <c r="E12" s="308"/>
      <c r="F12" s="308"/>
      <c r="G12" s="308"/>
      <c r="H12" s="308"/>
      <c r="I12" s="308"/>
      <c r="J12" s="316" t="s">
        <v>25</v>
      </c>
      <c r="K12" s="317"/>
      <c r="L12" s="309" t="s">
        <v>253</v>
      </c>
      <c r="M12" s="316"/>
      <c r="N12" s="316"/>
      <c r="O12" s="316"/>
      <c r="P12" s="316"/>
      <c r="Q12" s="308" t="s">
        <v>394</v>
      </c>
      <c r="R12" s="308"/>
      <c r="S12" s="308"/>
      <c r="T12" s="308"/>
      <c r="U12" s="308"/>
      <c r="V12" s="308"/>
      <c r="W12" s="316" t="s">
        <v>395</v>
      </c>
      <c r="X12" s="317"/>
      <c r="Y12" s="309" t="s">
        <v>227</v>
      </c>
      <c r="Z12" s="316"/>
      <c r="AA12" s="316"/>
      <c r="AB12" s="316"/>
      <c r="AC12" s="310" t="s">
        <v>433</v>
      </c>
      <c r="AD12" s="310"/>
      <c r="AE12" s="310"/>
      <c r="AF12" s="310"/>
      <c r="AG12" s="316" t="s">
        <v>396</v>
      </c>
      <c r="AH12" s="317"/>
      <c r="AI12" s="309" t="s">
        <v>243</v>
      </c>
      <c r="AJ12" s="316"/>
      <c r="AK12" s="316"/>
      <c r="AL12" s="316"/>
      <c r="AM12" s="308" t="s">
        <v>434</v>
      </c>
      <c r="AN12" s="308"/>
      <c r="AO12" s="308"/>
      <c r="AP12" s="308"/>
      <c r="AQ12" s="316" t="s">
        <v>25</v>
      </c>
      <c r="AR12" s="317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ht="15" customHeight="1">
      <c r="A13" s="38"/>
      <c r="B13" s="454"/>
      <c r="C13" s="117" t="s">
        <v>451</v>
      </c>
      <c r="D13" s="307" t="s">
        <v>424</v>
      </c>
      <c r="E13" s="307"/>
      <c r="F13" s="307"/>
      <c r="G13" s="307"/>
      <c r="H13" s="307"/>
      <c r="I13" s="307"/>
      <c r="J13" s="318"/>
      <c r="K13" s="319"/>
      <c r="L13" s="305" t="s">
        <v>254</v>
      </c>
      <c r="M13" s="306"/>
      <c r="N13" s="306"/>
      <c r="O13" s="306"/>
      <c r="P13" s="306"/>
      <c r="Q13" s="307" t="s">
        <v>426</v>
      </c>
      <c r="R13" s="307"/>
      <c r="S13" s="307"/>
      <c r="T13" s="307"/>
      <c r="U13" s="307"/>
      <c r="V13" s="307"/>
      <c r="W13" s="318"/>
      <c r="X13" s="319"/>
      <c r="Y13" s="305" t="s">
        <v>228</v>
      </c>
      <c r="Z13" s="306"/>
      <c r="AA13" s="306"/>
      <c r="AB13" s="306"/>
      <c r="AC13" s="306" t="s">
        <v>433</v>
      </c>
      <c r="AD13" s="306"/>
      <c r="AE13" s="306"/>
      <c r="AF13" s="306"/>
      <c r="AG13" s="318"/>
      <c r="AH13" s="319"/>
      <c r="AI13" s="305" t="s">
        <v>245</v>
      </c>
      <c r="AJ13" s="306"/>
      <c r="AK13" s="306"/>
      <c r="AL13" s="306"/>
      <c r="AM13" s="307" t="s">
        <v>397</v>
      </c>
      <c r="AN13" s="307"/>
      <c r="AO13" s="307"/>
      <c r="AP13" s="307"/>
      <c r="AQ13" s="318"/>
      <c r="AR13" s="319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72" ht="15" customHeight="1">
      <c r="A14" s="38"/>
      <c r="B14" s="454" t="s">
        <v>14</v>
      </c>
      <c r="C14" s="116" t="s">
        <v>317</v>
      </c>
      <c r="D14" s="308" t="s">
        <v>18</v>
      </c>
      <c r="E14" s="308"/>
      <c r="F14" s="308"/>
      <c r="G14" s="308"/>
      <c r="H14" s="308"/>
      <c r="I14" s="308"/>
      <c r="J14" s="316" t="s">
        <v>25</v>
      </c>
      <c r="K14" s="317"/>
      <c r="L14" s="309" t="s">
        <v>328</v>
      </c>
      <c r="M14" s="316"/>
      <c r="N14" s="316"/>
      <c r="O14" s="316"/>
      <c r="P14" s="316"/>
      <c r="Q14" s="308" t="s">
        <v>440</v>
      </c>
      <c r="R14" s="308"/>
      <c r="S14" s="308"/>
      <c r="T14" s="308"/>
      <c r="U14" s="308"/>
      <c r="V14" s="308"/>
      <c r="W14" s="316" t="s">
        <v>25</v>
      </c>
      <c r="X14" s="317"/>
      <c r="Y14" s="309" t="s">
        <v>337</v>
      </c>
      <c r="Z14" s="316"/>
      <c r="AA14" s="316"/>
      <c r="AB14" s="316"/>
      <c r="AC14" s="308" t="s">
        <v>18</v>
      </c>
      <c r="AD14" s="308"/>
      <c r="AE14" s="308"/>
      <c r="AF14" s="308"/>
      <c r="AG14" s="316" t="s">
        <v>25</v>
      </c>
      <c r="AH14" s="317"/>
      <c r="AI14" s="309" t="s">
        <v>353</v>
      </c>
      <c r="AJ14" s="316"/>
      <c r="AK14" s="316"/>
      <c r="AL14" s="316"/>
      <c r="AM14" s="308" t="s">
        <v>443</v>
      </c>
      <c r="AN14" s="308"/>
      <c r="AO14" s="308"/>
      <c r="AP14" s="308"/>
      <c r="AQ14" s="316" t="s">
        <v>25</v>
      </c>
      <c r="AR14" s="317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</row>
    <row r="15" spans="1:72" ht="15" customHeight="1">
      <c r="A15" s="38"/>
      <c r="B15" s="454"/>
      <c r="C15" s="117" t="s">
        <v>319</v>
      </c>
      <c r="D15" s="307" t="s">
        <v>18</v>
      </c>
      <c r="E15" s="307"/>
      <c r="F15" s="307"/>
      <c r="G15" s="307"/>
      <c r="H15" s="307"/>
      <c r="I15" s="307"/>
      <c r="J15" s="318"/>
      <c r="K15" s="319"/>
      <c r="L15" s="305" t="s">
        <v>329</v>
      </c>
      <c r="M15" s="306"/>
      <c r="N15" s="306"/>
      <c r="O15" s="306"/>
      <c r="P15" s="306"/>
      <c r="Q15" s="307" t="s">
        <v>441</v>
      </c>
      <c r="R15" s="307"/>
      <c r="S15" s="307"/>
      <c r="T15" s="307"/>
      <c r="U15" s="307"/>
      <c r="V15" s="307"/>
      <c r="W15" s="318"/>
      <c r="X15" s="319"/>
      <c r="Y15" s="305" t="s">
        <v>338</v>
      </c>
      <c r="Z15" s="306"/>
      <c r="AA15" s="306"/>
      <c r="AB15" s="306"/>
      <c r="AC15" s="307" t="s">
        <v>18</v>
      </c>
      <c r="AD15" s="307"/>
      <c r="AE15" s="307"/>
      <c r="AF15" s="307"/>
      <c r="AG15" s="318"/>
      <c r="AH15" s="319"/>
      <c r="AI15" s="305" t="s">
        <v>354</v>
      </c>
      <c r="AJ15" s="306"/>
      <c r="AK15" s="306"/>
      <c r="AL15" s="306"/>
      <c r="AM15" s="307" t="s">
        <v>444</v>
      </c>
      <c r="AN15" s="307"/>
      <c r="AO15" s="307"/>
      <c r="AP15" s="307"/>
      <c r="AQ15" s="318"/>
      <c r="AR15" s="319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</row>
    <row r="16" spans="1:72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80"/>
      <c r="V16" s="80"/>
      <c r="W16" s="80"/>
      <c r="X16" s="80"/>
      <c r="Y16" s="80"/>
      <c r="Z16" s="80"/>
      <c r="AA16" s="42"/>
      <c r="AB16" s="42"/>
      <c r="AC16" s="42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9" customHeight="1">
      <c r="A17" s="38"/>
      <c r="B17" s="475" t="s">
        <v>62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1:72" ht="9" customHeight="1">
      <c r="A18" s="38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9" customHeight="1">
      <c r="A19" s="38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ht="9" customHeight="1">
      <c r="A20" s="38"/>
      <c r="B20" s="43" t="s">
        <v>82</v>
      </c>
      <c r="C20" s="1" t="s">
        <v>90</v>
      </c>
      <c r="D20" s="3"/>
      <c r="E20" s="3"/>
      <c r="F20" s="3"/>
      <c r="G20" s="38"/>
      <c r="H20" s="38"/>
      <c r="I20" s="38"/>
      <c r="J20" s="38"/>
      <c r="K20" s="38"/>
      <c r="L20" s="38"/>
      <c r="M20" s="38"/>
      <c r="N20" s="38"/>
      <c r="O20" s="38"/>
      <c r="P20" s="80"/>
      <c r="Q20" s="80"/>
      <c r="R20" s="80"/>
      <c r="S20" s="80"/>
      <c r="T20" s="80"/>
      <c r="U20" s="80"/>
      <c r="V20" s="80"/>
      <c r="W20" s="42"/>
      <c r="X20" s="42"/>
      <c r="Y20" s="4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ht="9" customHeight="1">
      <c r="A21" s="38"/>
      <c r="B21" s="46" t="s">
        <v>89</v>
      </c>
      <c r="C21" s="2" t="s">
        <v>91</v>
      </c>
      <c r="D21" s="15"/>
      <c r="E21" s="15"/>
      <c r="F21" s="211"/>
      <c r="G21" s="44"/>
      <c r="H21" s="3"/>
      <c r="I21" s="3"/>
      <c r="J21" s="45"/>
      <c r="K21" s="45" t="s">
        <v>47</v>
      </c>
      <c r="L21" s="38"/>
      <c r="M21" s="38"/>
      <c r="N21" s="38"/>
      <c r="O21" s="42"/>
      <c r="P21" s="42"/>
      <c r="Q21" s="42"/>
      <c r="R21" s="42"/>
      <c r="S21" s="42"/>
      <c r="T21" s="42"/>
      <c r="U21" s="42"/>
      <c r="V21" s="80"/>
      <c r="W21" s="50" t="s">
        <v>48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39"/>
      <c r="BP21" s="39"/>
      <c r="BQ21" s="39"/>
      <c r="BR21" s="38"/>
      <c r="BS21" s="38"/>
      <c r="BT21" s="38"/>
    </row>
    <row r="22" spans="1:72" ht="9" customHeight="1" thickBot="1">
      <c r="A22" s="38"/>
      <c r="B22" s="45"/>
      <c r="C22" s="45"/>
      <c r="D22" s="3"/>
      <c r="E22" s="3"/>
      <c r="F22" s="16"/>
      <c r="G22" s="92"/>
      <c r="H22" s="23">
        <v>17</v>
      </c>
      <c r="I22" s="23">
        <v>21</v>
      </c>
      <c r="J22" s="45"/>
      <c r="K22" s="420" t="s">
        <v>64</v>
      </c>
      <c r="L22" s="412"/>
      <c r="M22" s="412"/>
      <c r="N22" s="412"/>
      <c r="O22" s="412"/>
      <c r="P22" s="412" t="s">
        <v>87</v>
      </c>
      <c r="Q22" s="412"/>
      <c r="R22" s="412"/>
      <c r="S22" s="412"/>
      <c r="T22" s="412"/>
      <c r="U22" s="413"/>
      <c r="V22" s="80"/>
      <c r="W22" s="420" t="s">
        <v>88</v>
      </c>
      <c r="X22" s="412"/>
      <c r="Y22" s="412"/>
      <c r="Z22" s="412"/>
      <c r="AA22" s="412"/>
      <c r="AB22" s="412" t="s">
        <v>90</v>
      </c>
      <c r="AC22" s="412"/>
      <c r="AD22" s="412"/>
      <c r="AE22" s="412"/>
      <c r="AF22" s="412"/>
      <c r="AG22" s="413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39"/>
      <c r="BP22" s="39"/>
      <c r="BQ22" s="39"/>
      <c r="BR22" s="38"/>
      <c r="BS22" s="38"/>
      <c r="BT22" s="38"/>
    </row>
    <row r="23" spans="1:72" ht="9" customHeight="1" thickBot="1" thickTop="1">
      <c r="A23" s="38"/>
      <c r="B23" s="43" t="s">
        <v>63</v>
      </c>
      <c r="C23" s="1" t="s">
        <v>86</v>
      </c>
      <c r="D23" s="65"/>
      <c r="E23" s="65"/>
      <c r="F23" s="197"/>
      <c r="G23" s="93"/>
      <c r="H23" s="64">
        <v>21</v>
      </c>
      <c r="I23" s="64">
        <v>23</v>
      </c>
      <c r="J23" s="69"/>
      <c r="K23" s="414" t="s">
        <v>61</v>
      </c>
      <c r="L23" s="415"/>
      <c r="M23" s="415"/>
      <c r="N23" s="415"/>
      <c r="O23" s="415"/>
      <c r="P23" s="415" t="s">
        <v>86</v>
      </c>
      <c r="Q23" s="415"/>
      <c r="R23" s="415"/>
      <c r="S23" s="415"/>
      <c r="T23" s="415"/>
      <c r="U23" s="419"/>
      <c r="V23" s="80"/>
      <c r="W23" s="414" t="s">
        <v>89</v>
      </c>
      <c r="X23" s="415"/>
      <c r="Y23" s="415"/>
      <c r="Z23" s="415"/>
      <c r="AA23" s="415"/>
      <c r="AB23" s="415" t="s">
        <v>91</v>
      </c>
      <c r="AC23" s="415"/>
      <c r="AD23" s="415"/>
      <c r="AE23" s="415"/>
      <c r="AF23" s="415"/>
      <c r="AG23" s="419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39"/>
      <c r="BP23" s="39"/>
      <c r="BQ23" s="39"/>
      <c r="BR23" s="38"/>
      <c r="BS23" s="38"/>
      <c r="BT23" s="38"/>
    </row>
    <row r="24" spans="1:72" ht="9" customHeight="1" thickTop="1">
      <c r="A24" s="38"/>
      <c r="B24" s="46" t="s">
        <v>32</v>
      </c>
      <c r="C24" s="2" t="s">
        <v>85</v>
      </c>
      <c r="D24" s="3"/>
      <c r="E24" s="3"/>
      <c r="F24" s="3"/>
      <c r="G24" s="44"/>
      <c r="H24" s="3"/>
      <c r="I24" s="3"/>
      <c r="J24" s="44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80"/>
      <c r="W24" s="42"/>
      <c r="X24" s="42"/>
      <c r="Y24" s="42"/>
      <c r="Z24" s="42"/>
      <c r="AA24" s="42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39"/>
      <c r="BP24" s="39"/>
      <c r="BQ24" s="39"/>
      <c r="BR24" s="38"/>
      <c r="BS24" s="38"/>
      <c r="BT24" s="38"/>
    </row>
    <row r="25" spans="1:72" ht="9" customHeight="1">
      <c r="A25" s="38"/>
      <c r="B25" s="81"/>
      <c r="C25" s="81"/>
      <c r="D25" s="81"/>
      <c r="E25" s="81"/>
      <c r="F25" s="81"/>
      <c r="G25" s="44"/>
      <c r="H25" s="9"/>
      <c r="I25" s="9"/>
      <c r="J25" s="44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81"/>
      <c r="W25" s="81"/>
      <c r="X25" s="81"/>
      <c r="Y25" s="42"/>
      <c r="Z25" s="42"/>
      <c r="AA25" s="42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39"/>
      <c r="BP25" s="39"/>
      <c r="BQ25" s="39"/>
      <c r="BR25" s="38"/>
      <c r="BS25" s="38"/>
      <c r="BT25" s="38"/>
    </row>
    <row r="26" spans="1:72" ht="9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2"/>
      <c r="Z26" s="42"/>
      <c r="AA26" s="42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39"/>
      <c r="BP26" s="39"/>
      <c r="BQ26" s="39"/>
      <c r="BR26" s="38"/>
      <c r="BS26" s="38"/>
      <c r="BT26" s="38"/>
    </row>
    <row r="27" spans="1:72" ht="9" customHeight="1" thickBo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2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9"/>
      <c r="BS27" s="39"/>
      <c r="BT27" s="39"/>
    </row>
    <row r="28" spans="1:72" ht="9" customHeight="1">
      <c r="A28" s="38"/>
      <c r="B28" s="475" t="s">
        <v>92</v>
      </c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81"/>
      <c r="AA28" s="81"/>
      <c r="AB28" s="81"/>
      <c r="AC28" s="81"/>
      <c r="AD28" s="81"/>
      <c r="AE28" s="81"/>
      <c r="AF28" s="81"/>
      <c r="AG28" s="81"/>
      <c r="AH28" s="82"/>
      <c r="AI28" s="328" t="s">
        <v>78</v>
      </c>
      <c r="AJ28" s="329"/>
      <c r="AK28" s="329"/>
      <c r="AL28" s="329"/>
      <c r="AM28" s="329"/>
      <c r="AN28" s="329"/>
      <c r="AO28" s="329"/>
      <c r="AP28" s="329"/>
      <c r="AQ28" s="330"/>
      <c r="AR28" s="416" t="str">
        <f>AI30</f>
        <v>福岡正徒</v>
      </c>
      <c r="AS28" s="400"/>
      <c r="AT28" s="400"/>
      <c r="AU28" s="401"/>
      <c r="AV28" s="399" t="str">
        <f>AI33</f>
        <v>香川友彦</v>
      </c>
      <c r="AW28" s="400"/>
      <c r="AX28" s="400"/>
      <c r="AY28" s="401"/>
      <c r="AZ28" s="399" t="str">
        <f>AI36</f>
        <v>永井勝義</v>
      </c>
      <c r="BA28" s="400"/>
      <c r="BB28" s="400"/>
      <c r="BC28" s="401"/>
      <c r="BD28" s="399" t="str">
        <f>AI39</f>
        <v>中江貴文</v>
      </c>
      <c r="BE28" s="400"/>
      <c r="BF28" s="400"/>
      <c r="BG28" s="402"/>
      <c r="BH28" s="403" t="s">
        <v>1</v>
      </c>
      <c r="BI28" s="404"/>
      <c r="BJ28" s="404"/>
      <c r="BK28" s="405"/>
      <c r="BL28" s="38"/>
      <c r="BM28" s="393" t="s">
        <v>3</v>
      </c>
      <c r="BN28" s="395"/>
      <c r="BO28" s="393" t="s">
        <v>4</v>
      </c>
      <c r="BP28" s="394"/>
      <c r="BQ28" s="395"/>
      <c r="BR28" s="396" t="s">
        <v>5</v>
      </c>
      <c r="BS28" s="397"/>
      <c r="BT28" s="398"/>
    </row>
    <row r="29" spans="1:72" ht="9" customHeight="1" thickBot="1">
      <c r="A29" s="38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81"/>
      <c r="AA29" s="81"/>
      <c r="AB29" s="81"/>
      <c r="AC29" s="81"/>
      <c r="AD29" s="81"/>
      <c r="AE29" s="81"/>
      <c r="AF29" s="81"/>
      <c r="AG29" s="81"/>
      <c r="AH29" s="82"/>
      <c r="AI29" s="331"/>
      <c r="AJ29" s="332"/>
      <c r="AK29" s="332"/>
      <c r="AL29" s="332"/>
      <c r="AM29" s="332"/>
      <c r="AN29" s="332"/>
      <c r="AO29" s="332"/>
      <c r="AP29" s="332"/>
      <c r="AQ29" s="333"/>
      <c r="AR29" s="417" t="str">
        <f>AI31</f>
        <v>青野悠衣</v>
      </c>
      <c r="AS29" s="369"/>
      <c r="AT29" s="369"/>
      <c r="AU29" s="418"/>
      <c r="AV29" s="368" t="str">
        <f>AI34</f>
        <v>伊達みはる</v>
      </c>
      <c r="AW29" s="369"/>
      <c r="AX29" s="369"/>
      <c r="AY29" s="418"/>
      <c r="AZ29" s="368" t="str">
        <f>AI37</f>
        <v>石田ユミ</v>
      </c>
      <c r="BA29" s="369"/>
      <c r="BB29" s="369"/>
      <c r="BC29" s="418"/>
      <c r="BD29" s="368" t="str">
        <f>AI40</f>
        <v>川崎まゆみ</v>
      </c>
      <c r="BE29" s="369"/>
      <c r="BF29" s="369"/>
      <c r="BG29" s="370"/>
      <c r="BH29" s="371" t="s">
        <v>2</v>
      </c>
      <c r="BI29" s="372"/>
      <c r="BJ29" s="372"/>
      <c r="BK29" s="373"/>
      <c r="BL29" s="38"/>
      <c r="BM29" s="247" t="s">
        <v>6</v>
      </c>
      <c r="BN29" s="249" t="s">
        <v>7</v>
      </c>
      <c r="BO29" s="247" t="s">
        <v>26</v>
      </c>
      <c r="BP29" s="249" t="s">
        <v>8</v>
      </c>
      <c r="BQ29" s="248" t="s">
        <v>9</v>
      </c>
      <c r="BR29" s="249" t="s">
        <v>20</v>
      </c>
      <c r="BS29" s="249" t="s">
        <v>8</v>
      </c>
      <c r="BT29" s="248" t="s">
        <v>9</v>
      </c>
    </row>
    <row r="30" spans="1:72" ht="9" customHeight="1">
      <c r="A30" s="38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81"/>
      <c r="AA30" s="81"/>
      <c r="AB30" s="81"/>
      <c r="AC30" s="81"/>
      <c r="AD30" s="82"/>
      <c r="AE30" s="38"/>
      <c r="AF30" s="38"/>
      <c r="AG30" s="38"/>
      <c r="AH30" s="38"/>
      <c r="AI30" s="374" t="s">
        <v>83</v>
      </c>
      <c r="AJ30" s="375"/>
      <c r="AK30" s="375"/>
      <c r="AL30" s="375"/>
      <c r="AM30" s="376" t="s">
        <v>117</v>
      </c>
      <c r="AN30" s="376"/>
      <c r="AO30" s="376"/>
      <c r="AP30" s="376"/>
      <c r="AQ30" s="377"/>
      <c r="AR30" s="378"/>
      <c r="AS30" s="379"/>
      <c r="AT30" s="379"/>
      <c r="AU30" s="380"/>
      <c r="AV30" s="54">
        <v>15</v>
      </c>
      <c r="AW30" s="24" t="str">
        <f>IF(AV30="","","-")</f>
        <v>-</v>
      </c>
      <c r="AX30" s="56">
        <v>7</v>
      </c>
      <c r="AY30" s="383" t="str">
        <f>IF(AV30&lt;&gt;"",IF(AV30&gt;AX30,IF(AV31&gt;AX31,"○",IF(AV32&gt;AX32,"○","×")),IF(AV31&gt;AX31,IF(AV32&gt;AX32,"○","×"),"×")),"")</f>
        <v>○</v>
      </c>
      <c r="AZ30" s="54">
        <v>14</v>
      </c>
      <c r="BA30" s="25" t="str">
        <f aca="true" t="shared" si="0" ref="BA30:BA35">IF(AZ30="","","-")</f>
        <v>-</v>
      </c>
      <c r="BB30" s="59">
        <v>15</v>
      </c>
      <c r="BC30" s="383" t="str">
        <f>IF(AZ30&lt;&gt;"",IF(AZ30&gt;BB30,IF(AZ31&gt;BB31,"○",IF(AZ32&gt;BB32,"○","×")),IF(AZ31&gt;BB31,IF(AZ32&gt;BB32,"○","×"),"×")),"")</f>
        <v>○</v>
      </c>
      <c r="BD30" s="60">
        <v>13</v>
      </c>
      <c r="BE30" s="25" t="str">
        <f aca="true" t="shared" si="1" ref="BE30:BE38">IF(BD30="","","-")</f>
        <v>-</v>
      </c>
      <c r="BF30" s="56">
        <v>15</v>
      </c>
      <c r="BG30" s="386" t="str">
        <f>IF(BD30&lt;&gt;"",IF(BD30&gt;BF30,IF(BD31&gt;BF31,"○",IF(BD32&gt;BF32,"○","×")),IF(BD31&gt;BF31,IF(BD32&gt;BF32,"○","×"),"×")),"")</f>
        <v>×</v>
      </c>
      <c r="BH30" s="387" t="s">
        <v>22</v>
      </c>
      <c r="BI30" s="388"/>
      <c r="BJ30" s="388"/>
      <c r="BK30" s="389"/>
      <c r="BL30" s="38"/>
      <c r="BM30" s="250"/>
      <c r="BN30" s="3"/>
      <c r="BO30" s="251"/>
      <c r="BP30" s="252"/>
      <c r="BQ30" s="253"/>
      <c r="BR30" s="3"/>
      <c r="BS30" s="3"/>
      <c r="BT30" s="254"/>
    </row>
    <row r="31" spans="1:72" ht="9" customHeight="1" thickBot="1">
      <c r="A31" s="38"/>
      <c r="B31" s="120" t="str">
        <f>AI39</f>
        <v>中江貴文</v>
      </c>
      <c r="C31" s="214" t="str">
        <f>AM39</f>
        <v>MBC</v>
      </c>
      <c r="D31" s="491" t="s">
        <v>66</v>
      </c>
      <c r="E31" s="492"/>
      <c r="F31" s="492"/>
      <c r="G31" s="493"/>
      <c r="H31" s="39"/>
      <c r="I31" s="39"/>
      <c r="J31" s="39"/>
      <c r="K31" s="9"/>
      <c r="L31" s="9"/>
      <c r="M31" s="44"/>
      <c r="N31" s="44"/>
      <c r="O31" s="9"/>
      <c r="P31" s="39"/>
      <c r="Q31" s="45"/>
      <c r="R31" s="38"/>
      <c r="S31" s="38"/>
      <c r="T31" s="38"/>
      <c r="U31" s="38"/>
      <c r="V31" s="42"/>
      <c r="W31" s="42"/>
      <c r="X31" s="42"/>
      <c r="Y31" s="42"/>
      <c r="Z31" s="42"/>
      <c r="AA31" s="42"/>
      <c r="AB31" s="42"/>
      <c r="AC31" s="121"/>
      <c r="AD31" s="38"/>
      <c r="AE31" s="38"/>
      <c r="AF31" s="38"/>
      <c r="AG31" s="38"/>
      <c r="AH31" s="38"/>
      <c r="AI31" s="338" t="s">
        <v>104</v>
      </c>
      <c r="AJ31" s="339"/>
      <c r="AK31" s="339"/>
      <c r="AL31" s="339"/>
      <c r="AM31" s="340" t="s">
        <v>105</v>
      </c>
      <c r="AN31" s="340"/>
      <c r="AO31" s="340"/>
      <c r="AP31" s="340"/>
      <c r="AQ31" s="341"/>
      <c r="AR31" s="381"/>
      <c r="AS31" s="352"/>
      <c r="AT31" s="352"/>
      <c r="AU31" s="353"/>
      <c r="AV31" s="54">
        <v>15</v>
      </c>
      <c r="AW31" s="24" t="str">
        <f>IF(AV31="","","-")</f>
        <v>-</v>
      </c>
      <c r="AX31" s="57">
        <v>7</v>
      </c>
      <c r="AY31" s="384"/>
      <c r="AZ31" s="54">
        <v>15</v>
      </c>
      <c r="BA31" s="24" t="str">
        <f t="shared" si="0"/>
        <v>-</v>
      </c>
      <c r="BB31" s="56">
        <v>13</v>
      </c>
      <c r="BC31" s="384"/>
      <c r="BD31" s="54">
        <v>12</v>
      </c>
      <c r="BE31" s="24" t="str">
        <f t="shared" si="1"/>
        <v>-</v>
      </c>
      <c r="BF31" s="56">
        <v>15</v>
      </c>
      <c r="BG31" s="357"/>
      <c r="BH31" s="304"/>
      <c r="BI31" s="301"/>
      <c r="BJ31" s="301"/>
      <c r="BK31" s="298"/>
      <c r="BL31" s="38"/>
      <c r="BM31" s="250">
        <f>COUNTIF(AR30:BG32,"○")</f>
        <v>2</v>
      </c>
      <c r="BN31" s="3">
        <f>COUNTIF(AR30:BG32,"×")</f>
        <v>1</v>
      </c>
      <c r="BO31" s="255">
        <f>(IF((AR30&gt;AT30),1,0))+(IF((AR31&gt;AT31),1,0))+(IF((AR32&gt;AT32),1,0))+(IF((AV30&gt;AX30),1,0))+(IF((AV31&gt;AX31),1,0))+(IF((AV32&gt;AX32),1,0))+(IF((AZ30&gt;BB30),1,0))+(IF((AZ31&gt;BB31),1,0))+(IF((AZ32&gt;BB32),1,0))+(IF((BD30&gt;BF30),1,0))+(IF((BD31&gt;BF31),1,0))+(IF((BD32&gt;BF32),1,0))</f>
        <v>4</v>
      </c>
      <c r="BP31" s="256">
        <f>(IF((AR30&lt;AT30),1,0))+(IF((AR31&lt;AT31),1,0))+(IF((AR32&lt;AT32),1,0))+(IF((AV30&lt;AX30),1,0))+(IF((AV31&lt;AX31),1,0))+(IF((AV32&lt;AX32),1,0))+(IF((AZ30&lt;BB30),1,0))+(IF((AZ31&lt;BB31),1,0))+(IF((AZ32&lt;BB32),1,0))+(IF((BD30&lt;BF30),1,0))+(IF((BD31&lt;BF31),1,0))+(IF((BD32&lt;BF32),1,0))</f>
        <v>3</v>
      </c>
      <c r="BQ31" s="257">
        <f>BO31-BP31</f>
        <v>1</v>
      </c>
      <c r="BR31" s="3">
        <f>SUM(AR30:AR32,AV30:AV32,AZ30:AZ32,BD30:BD32)</f>
        <v>99</v>
      </c>
      <c r="BS31" s="3">
        <f>SUM(AT30:AT32,AX30:AX32,BB30:BB32,BF30:BF32)</f>
        <v>84</v>
      </c>
      <c r="BT31" s="254">
        <f>BR31-BS31</f>
        <v>15</v>
      </c>
    </row>
    <row r="32" spans="1:72" ht="9" customHeight="1" thickBot="1" thickTop="1">
      <c r="A32" s="38"/>
      <c r="B32" s="122" t="str">
        <f>AI40</f>
        <v>川崎まゆみ</v>
      </c>
      <c r="C32" s="215" t="str">
        <f>AM40</f>
        <v>MBC</v>
      </c>
      <c r="D32" s="494"/>
      <c r="E32" s="495"/>
      <c r="F32" s="495"/>
      <c r="G32" s="496"/>
      <c r="H32" s="123">
        <v>15</v>
      </c>
      <c r="I32" s="124">
        <v>10</v>
      </c>
      <c r="J32" s="125">
        <v>15</v>
      </c>
      <c r="K32" s="3"/>
      <c r="L32" s="3"/>
      <c r="M32" s="9"/>
      <c r="N32" s="9"/>
      <c r="O32" s="9"/>
      <c r="P32" s="39"/>
      <c r="Q32" s="39"/>
      <c r="R32" s="126"/>
      <c r="S32" s="126"/>
      <c r="T32" s="38"/>
      <c r="U32" s="38"/>
      <c r="V32" s="42"/>
      <c r="W32" s="42"/>
      <c r="X32" s="42"/>
      <c r="Y32" s="42"/>
      <c r="Z32" s="42"/>
      <c r="AA32" s="42"/>
      <c r="AB32" s="42"/>
      <c r="AC32" s="121"/>
      <c r="AD32" s="38"/>
      <c r="AE32" s="38"/>
      <c r="AF32" s="38"/>
      <c r="AG32" s="38"/>
      <c r="AH32" s="38"/>
      <c r="AI32" s="342"/>
      <c r="AJ32" s="343"/>
      <c r="AK32" s="343"/>
      <c r="AL32" s="343"/>
      <c r="AM32" s="343" t="s">
        <v>106</v>
      </c>
      <c r="AN32" s="343"/>
      <c r="AO32" s="343"/>
      <c r="AP32" s="343"/>
      <c r="AQ32" s="344"/>
      <c r="AR32" s="382"/>
      <c r="AS32" s="355"/>
      <c r="AT32" s="355"/>
      <c r="AU32" s="356"/>
      <c r="AV32" s="55"/>
      <c r="AW32" s="24">
        <f>IF(AV32="","","-")</f>
      </c>
      <c r="AX32" s="58"/>
      <c r="AY32" s="385"/>
      <c r="AZ32" s="55">
        <v>15</v>
      </c>
      <c r="BA32" s="26" t="str">
        <f t="shared" si="0"/>
        <v>-</v>
      </c>
      <c r="BB32" s="58">
        <v>12</v>
      </c>
      <c r="BC32" s="384"/>
      <c r="BD32" s="55"/>
      <c r="BE32" s="26">
        <f t="shared" si="1"/>
      </c>
      <c r="BF32" s="58"/>
      <c r="BG32" s="357"/>
      <c r="BH32" s="17">
        <f>BM31</f>
        <v>2</v>
      </c>
      <c r="BI32" s="18" t="s">
        <v>19</v>
      </c>
      <c r="BJ32" s="18">
        <f>BN31</f>
        <v>1</v>
      </c>
      <c r="BK32" s="19" t="s">
        <v>7</v>
      </c>
      <c r="BL32" s="38"/>
      <c r="BM32" s="250"/>
      <c r="BN32" s="3"/>
      <c r="BO32" s="250"/>
      <c r="BP32" s="3"/>
      <c r="BQ32" s="254"/>
      <c r="BR32" s="3"/>
      <c r="BS32" s="3"/>
      <c r="BT32" s="254"/>
    </row>
    <row r="33" spans="1:72" ht="9" customHeight="1" thickTop="1">
      <c r="A33" s="38"/>
      <c r="B33" s="45"/>
      <c r="C33" s="216"/>
      <c r="D33" s="127"/>
      <c r="E33" s="127"/>
      <c r="F33" s="127"/>
      <c r="G33" s="127"/>
      <c r="H33" s="3"/>
      <c r="I33" s="3"/>
      <c r="J33" s="107"/>
      <c r="K33" s="66"/>
      <c r="L33" s="66"/>
      <c r="M33" s="78"/>
      <c r="N33" s="9"/>
      <c r="O33" s="9"/>
      <c r="P33" s="9"/>
      <c r="Q33" s="9"/>
      <c r="R33" s="126"/>
      <c r="S33" s="126"/>
      <c r="T33" s="38"/>
      <c r="U33" s="38"/>
      <c r="V33" s="42"/>
      <c r="W33" s="42"/>
      <c r="X33" s="42"/>
      <c r="Y33" s="42"/>
      <c r="Z33" s="42"/>
      <c r="AA33" s="42"/>
      <c r="AB33" s="42"/>
      <c r="AC33" s="121"/>
      <c r="AD33" s="38"/>
      <c r="AE33" s="38"/>
      <c r="AF33" s="38"/>
      <c r="AG33" s="38"/>
      <c r="AH33" s="38"/>
      <c r="AI33" s="324" t="s">
        <v>107</v>
      </c>
      <c r="AJ33" s="325"/>
      <c r="AK33" s="325"/>
      <c r="AL33" s="325"/>
      <c r="AM33" s="326" t="s">
        <v>108</v>
      </c>
      <c r="AN33" s="326"/>
      <c r="AO33" s="326"/>
      <c r="AP33" s="326"/>
      <c r="AQ33" s="327"/>
      <c r="AR33" s="27">
        <f>IF(AX30="","",AX30)</f>
        <v>7</v>
      </c>
      <c r="AS33" s="24" t="str">
        <f aca="true" t="shared" si="2" ref="AS33:AS41">IF(AR33="","","-")</f>
        <v>-</v>
      </c>
      <c r="AT33" s="28">
        <f>IF(AV30="","",AV30)</f>
        <v>15</v>
      </c>
      <c r="AU33" s="345" t="str">
        <f>IF(AY30="","",IF(AY30="○","×",IF(AY30="×","○")))</f>
        <v>×</v>
      </c>
      <c r="AV33" s="348"/>
      <c r="AW33" s="349"/>
      <c r="AX33" s="349"/>
      <c r="AY33" s="350"/>
      <c r="AZ33" s="54">
        <v>15</v>
      </c>
      <c r="BA33" s="24" t="str">
        <f t="shared" si="0"/>
        <v>-</v>
      </c>
      <c r="BB33" s="56">
        <v>10</v>
      </c>
      <c r="BC33" s="406" t="str">
        <f>IF(AZ33&lt;&gt;"",IF(AZ33&gt;BB33,IF(AZ34&gt;BB34,"○",IF(AZ35&gt;BB35,"○","×")),IF(AZ34&gt;BB34,IF(AZ35&gt;BB35,"○","×"),"×")),"")</f>
        <v>○</v>
      </c>
      <c r="BD33" s="54">
        <v>9</v>
      </c>
      <c r="BE33" s="24" t="str">
        <f t="shared" si="1"/>
        <v>-</v>
      </c>
      <c r="BF33" s="56">
        <v>15</v>
      </c>
      <c r="BG33" s="365" t="str">
        <f>IF(BD33&lt;&gt;"",IF(BD33&gt;BF33,IF(BD34&gt;BF34,"○",IF(BD35&gt;BF35,"○","×")),IF(BD34&gt;BF34,IF(BD35&gt;BF35,"○","×"),"×")),"")</f>
        <v>×</v>
      </c>
      <c r="BH33" s="311" t="s">
        <v>23</v>
      </c>
      <c r="BI33" s="302"/>
      <c r="BJ33" s="302"/>
      <c r="BK33" s="303"/>
      <c r="BL33" s="38"/>
      <c r="BM33" s="251"/>
      <c r="BN33" s="252"/>
      <c r="BO33" s="251"/>
      <c r="BP33" s="252"/>
      <c r="BQ33" s="253"/>
      <c r="BR33" s="252"/>
      <c r="BS33" s="252"/>
      <c r="BT33" s="253"/>
    </row>
    <row r="34" spans="1:72" ht="9" customHeight="1">
      <c r="A34" s="38"/>
      <c r="B34" s="120" t="str">
        <f>B69</f>
        <v>古土井健</v>
      </c>
      <c r="C34" s="219" t="str">
        <f>C69</f>
        <v>Ann Arbor Badminton</v>
      </c>
      <c r="D34" s="455" t="s">
        <v>67</v>
      </c>
      <c r="E34" s="455"/>
      <c r="F34" s="455"/>
      <c r="G34" s="456"/>
      <c r="H34" s="105">
        <v>12</v>
      </c>
      <c r="I34" s="105">
        <v>15</v>
      </c>
      <c r="J34" s="128">
        <v>8</v>
      </c>
      <c r="K34" s="3"/>
      <c r="L34" s="3"/>
      <c r="M34" s="70"/>
      <c r="N34" s="9"/>
      <c r="O34" s="3"/>
      <c r="P34" s="3"/>
      <c r="Q34" s="126"/>
      <c r="R34" s="126"/>
      <c r="S34" s="126"/>
      <c r="T34" s="38"/>
      <c r="U34" s="38"/>
      <c r="V34" s="38"/>
      <c r="W34" s="42"/>
      <c r="X34" s="42"/>
      <c r="Y34" s="42"/>
      <c r="Z34" s="42"/>
      <c r="AA34" s="42"/>
      <c r="AB34" s="42"/>
      <c r="AC34" s="121"/>
      <c r="AD34" s="38"/>
      <c r="AE34" s="38"/>
      <c r="AF34" s="38"/>
      <c r="AG34" s="38"/>
      <c r="AH34" s="38"/>
      <c r="AI34" s="299" t="s">
        <v>109</v>
      </c>
      <c r="AJ34" s="300"/>
      <c r="AK34" s="300"/>
      <c r="AL34" s="300"/>
      <c r="AM34" s="297" t="s">
        <v>110</v>
      </c>
      <c r="AN34" s="297"/>
      <c r="AO34" s="297"/>
      <c r="AP34" s="297"/>
      <c r="AQ34" s="320"/>
      <c r="AR34" s="27">
        <f>IF(AX31="","",AX31)</f>
        <v>7</v>
      </c>
      <c r="AS34" s="24" t="str">
        <f t="shared" si="2"/>
        <v>-</v>
      </c>
      <c r="AT34" s="28">
        <f>IF(AV31="","",AV31)</f>
        <v>15</v>
      </c>
      <c r="AU34" s="346" t="str">
        <f>IF(AW31="","",AW31)</f>
        <v>-</v>
      </c>
      <c r="AV34" s="351"/>
      <c r="AW34" s="352"/>
      <c r="AX34" s="352"/>
      <c r="AY34" s="353"/>
      <c r="AZ34" s="54">
        <v>9</v>
      </c>
      <c r="BA34" s="24" t="str">
        <f t="shared" si="0"/>
        <v>-</v>
      </c>
      <c r="BB34" s="56">
        <v>15</v>
      </c>
      <c r="BC34" s="384"/>
      <c r="BD34" s="54">
        <v>12</v>
      </c>
      <c r="BE34" s="24" t="str">
        <f t="shared" si="1"/>
        <v>-</v>
      </c>
      <c r="BF34" s="56">
        <v>15</v>
      </c>
      <c r="BG34" s="357"/>
      <c r="BH34" s="304"/>
      <c r="BI34" s="301"/>
      <c r="BJ34" s="301"/>
      <c r="BK34" s="298"/>
      <c r="BL34" s="38"/>
      <c r="BM34" s="250">
        <f>COUNTIF(AR33:BG35,"○")</f>
        <v>1</v>
      </c>
      <c r="BN34" s="3">
        <f>COUNTIF(AR33:BG35,"×")</f>
        <v>2</v>
      </c>
      <c r="BO34" s="255">
        <f>(IF((AR33&gt;AT33),1,0))+(IF((AR34&gt;AT34),1,0))+(IF((AR35&gt;AT35),1,0))+(IF((AV33&gt;AX33),1,0))+(IF((AV34&gt;AX34),1,0))+(IF((AV35&gt;AX35),1,0))+(IF((AZ33&gt;BB33),1,0))+(IF((AZ34&gt;BB34),1,0))+(IF((AZ35&gt;BB35),1,0))+(IF((BD33&gt;BF33),1,0))+(IF((BD34&gt;BF34),1,0))+(IF((BD35&gt;BF35),1,0))</f>
        <v>2</v>
      </c>
      <c r="BP34" s="256">
        <f>(IF((AR33&lt;AT33),1,0))+(IF((AR34&lt;AT34),1,0))+(IF((AR35&lt;AT35),1,0))+(IF((AV33&lt;AX33),1,0))+(IF((AV34&lt;AX34),1,0))+(IF((AV35&lt;AX35),1,0))+(IF((AZ33&lt;BB33),1,0))+(IF((AZ34&lt;BB34),1,0))+(IF((AZ35&lt;BB35),1,0))+(IF((BD33&lt;BF33),1,0))+(IF((BD34&lt;BF34),1,0))+(IF((BD35&lt;BF35),1,0))</f>
        <v>5</v>
      </c>
      <c r="BQ34" s="257">
        <f>BO34-BP34</f>
        <v>-3</v>
      </c>
      <c r="BR34" s="3">
        <f>SUM(AR33:AR35,AV33:AV35,AZ33:AZ35,BD33:BD35)</f>
        <v>74</v>
      </c>
      <c r="BS34" s="3">
        <f>SUM(AT33:AT35,AX33:AX35,BB33:BB35,BF33:BF35)</f>
        <v>99</v>
      </c>
      <c r="BT34" s="254">
        <f>BR34-BS34</f>
        <v>-25</v>
      </c>
    </row>
    <row r="35" spans="1:72" ht="9" customHeight="1">
      <c r="A35" s="38"/>
      <c r="B35" s="122" t="str">
        <f>B70</f>
        <v>奥山佑子</v>
      </c>
      <c r="C35" s="215" t="str">
        <f>C70</f>
        <v>ｵﾌｨｼｬﾙ</v>
      </c>
      <c r="D35" s="457"/>
      <c r="E35" s="457"/>
      <c r="F35" s="457"/>
      <c r="G35" s="458"/>
      <c r="H35" s="3"/>
      <c r="I35" s="3"/>
      <c r="J35" s="3"/>
      <c r="K35" s="103">
        <v>15</v>
      </c>
      <c r="L35" s="103">
        <v>13</v>
      </c>
      <c r="M35" s="221">
        <v>15</v>
      </c>
      <c r="N35" s="9"/>
      <c r="O35" s="3"/>
      <c r="P35" s="3"/>
      <c r="Q35" s="126"/>
      <c r="R35" s="126"/>
      <c r="S35" s="126"/>
      <c r="T35" s="38"/>
      <c r="U35" s="38"/>
      <c r="V35" s="38"/>
      <c r="W35" s="42"/>
      <c r="X35" s="42"/>
      <c r="Y35" s="42"/>
      <c r="Z35" s="42"/>
      <c r="AA35" s="42"/>
      <c r="AB35" s="42"/>
      <c r="AC35" s="121"/>
      <c r="AD35" s="38"/>
      <c r="AE35" s="38"/>
      <c r="AF35" s="38"/>
      <c r="AG35" s="38"/>
      <c r="AH35" s="38"/>
      <c r="AI35" s="359"/>
      <c r="AJ35" s="360"/>
      <c r="AK35" s="360"/>
      <c r="AL35" s="360"/>
      <c r="AM35" s="360" t="s">
        <v>30</v>
      </c>
      <c r="AN35" s="360"/>
      <c r="AO35" s="360"/>
      <c r="AP35" s="360"/>
      <c r="AQ35" s="361"/>
      <c r="AR35" s="30">
        <f>IF(AX32="","",AX32)</f>
      </c>
      <c r="AS35" s="24">
        <f t="shared" si="2"/>
      </c>
      <c r="AT35" s="31">
        <f>IF(AV32="","",AV32)</f>
      </c>
      <c r="AU35" s="347">
        <f>IF(AW32="","",AW32)</f>
      </c>
      <c r="AV35" s="354"/>
      <c r="AW35" s="355"/>
      <c r="AX35" s="355"/>
      <c r="AY35" s="356"/>
      <c r="AZ35" s="55">
        <v>15</v>
      </c>
      <c r="BA35" s="24" t="str">
        <f t="shared" si="0"/>
        <v>-</v>
      </c>
      <c r="BB35" s="58">
        <v>14</v>
      </c>
      <c r="BC35" s="385"/>
      <c r="BD35" s="55"/>
      <c r="BE35" s="26">
        <f t="shared" si="1"/>
      </c>
      <c r="BF35" s="58"/>
      <c r="BG35" s="358"/>
      <c r="BH35" s="17">
        <f>BM34</f>
        <v>1</v>
      </c>
      <c r="BI35" s="18" t="s">
        <v>19</v>
      </c>
      <c r="BJ35" s="18">
        <f>BN34</f>
        <v>2</v>
      </c>
      <c r="BK35" s="19" t="s">
        <v>7</v>
      </c>
      <c r="BL35" s="38"/>
      <c r="BM35" s="258"/>
      <c r="BN35" s="259"/>
      <c r="BO35" s="258"/>
      <c r="BP35" s="259"/>
      <c r="BQ35" s="260"/>
      <c r="BR35" s="259"/>
      <c r="BS35" s="259"/>
      <c r="BT35" s="260"/>
    </row>
    <row r="36" spans="1:72" ht="9" customHeight="1" thickBot="1">
      <c r="A36" s="38"/>
      <c r="B36" s="45"/>
      <c r="C36" s="216"/>
      <c r="D36" s="127"/>
      <c r="E36" s="127"/>
      <c r="F36" s="127"/>
      <c r="G36" s="127"/>
      <c r="H36" s="3"/>
      <c r="I36" s="3"/>
      <c r="J36" s="3"/>
      <c r="K36" s="3"/>
      <c r="L36" s="3"/>
      <c r="M36" s="70"/>
      <c r="N36" s="9"/>
      <c r="O36" s="3"/>
      <c r="P36" s="126"/>
      <c r="Q36" s="126"/>
      <c r="R36" s="126"/>
      <c r="S36" s="126"/>
      <c r="T36" s="38"/>
      <c r="U36" s="38"/>
      <c r="V36" s="38"/>
      <c r="W36" s="42"/>
      <c r="X36" s="42"/>
      <c r="Y36" s="42"/>
      <c r="Z36" s="42"/>
      <c r="AA36" s="42"/>
      <c r="AB36" s="42"/>
      <c r="AC36" s="121"/>
      <c r="AD36" s="38"/>
      <c r="AE36" s="38"/>
      <c r="AF36" s="38"/>
      <c r="AG36" s="38"/>
      <c r="AH36" s="38"/>
      <c r="AI36" s="299" t="s">
        <v>111</v>
      </c>
      <c r="AJ36" s="300"/>
      <c r="AK36" s="300"/>
      <c r="AL36" s="300"/>
      <c r="AM36" s="297" t="s">
        <v>112</v>
      </c>
      <c r="AN36" s="297"/>
      <c r="AO36" s="297"/>
      <c r="AP36" s="297"/>
      <c r="AQ36" s="320"/>
      <c r="AR36" s="27">
        <f>IF(BB30="","",BB30)</f>
        <v>15</v>
      </c>
      <c r="AS36" s="29" t="str">
        <f t="shared" si="2"/>
        <v>-</v>
      </c>
      <c r="AT36" s="28">
        <f>IF(AZ30="","",AZ30)</f>
        <v>14</v>
      </c>
      <c r="AU36" s="345" t="str">
        <f>IF(BC30="","",IF(BC30="○","×",IF(BC30="×","○")))</f>
        <v>×</v>
      </c>
      <c r="AV36" s="5">
        <f>IF(BB33="","",BB33)</f>
        <v>10</v>
      </c>
      <c r="AW36" s="24" t="str">
        <f aca="true" t="shared" si="3" ref="AW36:AW41">IF(AV36="","","-")</f>
        <v>-</v>
      </c>
      <c r="AX36" s="28">
        <f>IF(AZ33="","",AZ33)</f>
        <v>15</v>
      </c>
      <c r="AY36" s="345" t="str">
        <f>IF(BC33="","",IF(BC33="○","×",IF(BC33="×","○")))</f>
        <v>×</v>
      </c>
      <c r="AZ36" s="348"/>
      <c r="BA36" s="349"/>
      <c r="BB36" s="349"/>
      <c r="BC36" s="350"/>
      <c r="BD36" s="54">
        <v>14</v>
      </c>
      <c r="BE36" s="24" t="str">
        <f t="shared" si="1"/>
        <v>-</v>
      </c>
      <c r="BF36" s="56">
        <v>15</v>
      </c>
      <c r="BG36" s="357" t="str">
        <f>IF(BD36&lt;&gt;"",IF(BD36&gt;BF36,IF(BD37&gt;BF37,"○",IF(BD38&gt;BF38,"○","×")),IF(BD37&gt;BF37,IF(BD38&gt;BF38,"○","×"),"×")),"")</f>
        <v>×</v>
      </c>
      <c r="BH36" s="311" t="s">
        <v>24</v>
      </c>
      <c r="BI36" s="302"/>
      <c r="BJ36" s="302"/>
      <c r="BK36" s="303"/>
      <c r="BL36" s="38"/>
      <c r="BM36" s="250"/>
      <c r="BN36" s="3"/>
      <c r="BO36" s="250"/>
      <c r="BP36" s="3"/>
      <c r="BQ36" s="254"/>
      <c r="BR36" s="3"/>
      <c r="BS36" s="3"/>
      <c r="BT36" s="254"/>
    </row>
    <row r="37" spans="1:72" ht="9" customHeight="1" thickTop="1">
      <c r="A37" s="38"/>
      <c r="B37" s="120" t="str">
        <f>AI63</f>
        <v>南部和誉</v>
      </c>
      <c r="C37" s="214" t="str">
        <f>AM63</f>
        <v>ﾄﾞﾝｷﾎｰﾃ</v>
      </c>
      <c r="D37" s="455" t="s">
        <v>360</v>
      </c>
      <c r="E37" s="455"/>
      <c r="F37" s="455"/>
      <c r="G37" s="456"/>
      <c r="H37" s="3"/>
      <c r="I37" s="3"/>
      <c r="J37" s="3"/>
      <c r="K37" s="103">
        <v>11</v>
      </c>
      <c r="L37" s="103">
        <v>15</v>
      </c>
      <c r="M37" s="129">
        <v>7</v>
      </c>
      <c r="N37" s="95"/>
      <c r="O37" s="66"/>
      <c r="P37" s="205"/>
      <c r="Q37" s="126"/>
      <c r="R37" s="126"/>
      <c r="S37" s="126"/>
      <c r="T37" s="38"/>
      <c r="U37" s="38"/>
      <c r="V37" s="38"/>
      <c r="W37" s="42"/>
      <c r="X37" s="42"/>
      <c r="Y37" s="42"/>
      <c r="Z37" s="42"/>
      <c r="AA37" s="42"/>
      <c r="AB37" s="42"/>
      <c r="AC37" s="121"/>
      <c r="AD37" s="38"/>
      <c r="AE37" s="38"/>
      <c r="AF37" s="38"/>
      <c r="AG37" s="38"/>
      <c r="AH37" s="38"/>
      <c r="AI37" s="299" t="s">
        <v>113</v>
      </c>
      <c r="AJ37" s="300"/>
      <c r="AK37" s="300"/>
      <c r="AL37" s="300"/>
      <c r="AM37" s="297" t="s">
        <v>112</v>
      </c>
      <c r="AN37" s="297"/>
      <c r="AO37" s="297"/>
      <c r="AP37" s="297"/>
      <c r="AQ37" s="320"/>
      <c r="AR37" s="27">
        <f>IF(BB31="","",BB31)</f>
        <v>13</v>
      </c>
      <c r="AS37" s="24" t="str">
        <f t="shared" si="2"/>
        <v>-</v>
      </c>
      <c r="AT37" s="28">
        <f>IF(AZ31="","",AZ31)</f>
        <v>15</v>
      </c>
      <c r="AU37" s="346">
        <f>IF(AW34="","",AW34)</f>
      </c>
      <c r="AV37" s="5">
        <f>IF(BB34="","",BB34)</f>
        <v>15</v>
      </c>
      <c r="AW37" s="24" t="str">
        <f t="shared" si="3"/>
        <v>-</v>
      </c>
      <c r="AX37" s="28">
        <f>IF(AZ34="","",AZ34)</f>
        <v>9</v>
      </c>
      <c r="AY37" s="346" t="str">
        <f>IF(BA34="","",BA34)</f>
        <v>-</v>
      </c>
      <c r="AZ37" s="351"/>
      <c r="BA37" s="352"/>
      <c r="BB37" s="352"/>
      <c r="BC37" s="353"/>
      <c r="BD37" s="54">
        <v>10</v>
      </c>
      <c r="BE37" s="24" t="str">
        <f t="shared" si="1"/>
        <v>-</v>
      </c>
      <c r="BF37" s="56">
        <v>15</v>
      </c>
      <c r="BG37" s="357"/>
      <c r="BH37" s="304"/>
      <c r="BI37" s="301"/>
      <c r="BJ37" s="301"/>
      <c r="BK37" s="298"/>
      <c r="BL37" s="38"/>
      <c r="BM37" s="250">
        <f>COUNTIF(AR36:BG38,"○")</f>
        <v>0</v>
      </c>
      <c r="BN37" s="3">
        <f>COUNTIF(AR36:BG38,"×")</f>
        <v>3</v>
      </c>
      <c r="BO37" s="255">
        <f>(IF((AR36&gt;AT36),1,0))+(IF((AR37&gt;AT37),1,0))+(IF((AR38&gt;AT38),1,0))+(IF((AV36&gt;AX36),1,0))+(IF((AV37&gt;AX37),1,0))+(IF((AV38&gt;AX38),1,0))+(IF((AZ36&gt;BB36),1,0))+(IF((AZ37&gt;BB37),1,0))+(IF((AZ38&gt;BB38),1,0))+(IF((BD36&gt;BF36),1,0))+(IF((BD37&gt;BF37),1,0))+(IF((BD38&gt;BF38),1,0))</f>
        <v>2</v>
      </c>
      <c r="BP37" s="256">
        <f>(IF((AR36&lt;AT36),1,0))+(IF((AR37&lt;AT37),1,0))+(IF((AR38&lt;AT38),1,0))+(IF((AV36&lt;AX36),1,0))+(IF((AV37&lt;AX37),1,0))+(IF((AV38&lt;AX38),1,0))+(IF((AZ36&lt;BB36),1,0))+(IF((AZ37&lt;BB37),1,0))+(IF((AZ38&lt;BB38),1,0))+(IF((BD36&lt;BF36),1,0))+(IF((BD37&lt;BF37),1,0))+(IF((BD38&lt;BF38),1,0))</f>
        <v>6</v>
      </c>
      <c r="BQ37" s="257">
        <f>BO37-BP37</f>
        <v>-4</v>
      </c>
      <c r="BR37" s="3">
        <f>SUM(AR36:AR38,AV36:AV38,AZ36:AZ38,BD36:BD38)</f>
        <v>103</v>
      </c>
      <c r="BS37" s="3">
        <f>SUM(AT36:AT38,AX36:AX38,BB36:BB38,BF36:BF38)</f>
        <v>113</v>
      </c>
      <c r="BT37" s="254">
        <f>BR37-BS37</f>
        <v>-10</v>
      </c>
    </row>
    <row r="38" spans="1:72" ht="9" customHeight="1">
      <c r="A38" s="38"/>
      <c r="B38" s="122" t="str">
        <f>AI64</f>
        <v>山内真樹</v>
      </c>
      <c r="C38" s="215" t="str">
        <f>AM64</f>
        <v>ﾄﾞﾝｷﾎｰﾃ</v>
      </c>
      <c r="D38" s="457"/>
      <c r="E38" s="457"/>
      <c r="F38" s="457"/>
      <c r="G38" s="458"/>
      <c r="H38" s="207">
        <v>15</v>
      </c>
      <c r="I38" s="207">
        <v>12</v>
      </c>
      <c r="J38" s="208">
        <v>12</v>
      </c>
      <c r="K38" s="3"/>
      <c r="L38" s="3"/>
      <c r="M38" s="71"/>
      <c r="N38" s="9"/>
      <c r="O38" s="9"/>
      <c r="P38" s="205"/>
      <c r="Q38" s="126"/>
      <c r="R38" s="126"/>
      <c r="S38" s="126"/>
      <c r="T38" s="38"/>
      <c r="U38" s="38"/>
      <c r="V38" s="38"/>
      <c r="W38" s="42"/>
      <c r="X38" s="42"/>
      <c r="Y38" s="42"/>
      <c r="Z38" s="42"/>
      <c r="AA38" s="42"/>
      <c r="AB38" s="42"/>
      <c r="AC38" s="121"/>
      <c r="AD38" s="38"/>
      <c r="AE38" s="38"/>
      <c r="AF38" s="38"/>
      <c r="AG38" s="38"/>
      <c r="AH38" s="38"/>
      <c r="AI38" s="321"/>
      <c r="AJ38" s="322"/>
      <c r="AK38" s="322"/>
      <c r="AL38" s="322"/>
      <c r="AM38" s="322" t="s">
        <v>30</v>
      </c>
      <c r="AN38" s="322"/>
      <c r="AO38" s="322"/>
      <c r="AP38" s="322"/>
      <c r="AQ38" s="323"/>
      <c r="AR38" s="30">
        <f>IF(BB32="","",BB32)</f>
        <v>12</v>
      </c>
      <c r="AS38" s="26" t="str">
        <f t="shared" si="2"/>
        <v>-</v>
      </c>
      <c r="AT38" s="31">
        <f>IF(AZ32="","",AZ32)</f>
        <v>15</v>
      </c>
      <c r="AU38" s="347">
        <f>IF(AW35="","",AW35)</f>
      </c>
      <c r="AV38" s="8">
        <f>IF(BB35="","",BB35)</f>
        <v>14</v>
      </c>
      <c r="AW38" s="24" t="str">
        <f t="shared" si="3"/>
        <v>-</v>
      </c>
      <c r="AX38" s="31">
        <f>IF(AZ35="","",AZ35)</f>
        <v>15</v>
      </c>
      <c r="AY38" s="347" t="str">
        <f>IF(BA35="","",BA35)</f>
        <v>-</v>
      </c>
      <c r="AZ38" s="354"/>
      <c r="BA38" s="355"/>
      <c r="BB38" s="355"/>
      <c r="BC38" s="356"/>
      <c r="BD38" s="55"/>
      <c r="BE38" s="24">
        <f t="shared" si="1"/>
      </c>
      <c r="BF38" s="58"/>
      <c r="BG38" s="358"/>
      <c r="BH38" s="17">
        <f>BM37</f>
        <v>0</v>
      </c>
      <c r="BI38" s="18" t="s">
        <v>19</v>
      </c>
      <c r="BJ38" s="18">
        <f>BN37</f>
        <v>3</v>
      </c>
      <c r="BK38" s="19" t="s">
        <v>7</v>
      </c>
      <c r="BL38" s="38"/>
      <c r="BM38" s="250"/>
      <c r="BN38" s="3"/>
      <c r="BO38" s="250"/>
      <c r="BP38" s="3"/>
      <c r="BQ38" s="254"/>
      <c r="BR38" s="3"/>
      <c r="BS38" s="3"/>
      <c r="BT38" s="254"/>
    </row>
    <row r="39" spans="1:72" ht="9" customHeight="1" thickBot="1">
      <c r="A39" s="38"/>
      <c r="B39" s="45"/>
      <c r="C39" s="217"/>
      <c r="D39" s="127"/>
      <c r="E39" s="127"/>
      <c r="F39" s="127"/>
      <c r="G39" s="127"/>
      <c r="H39" s="3"/>
      <c r="I39" s="3"/>
      <c r="J39" s="107"/>
      <c r="K39" s="65"/>
      <c r="L39" s="65"/>
      <c r="M39" s="79"/>
      <c r="N39" s="9"/>
      <c r="O39" s="9"/>
      <c r="P39" s="205"/>
      <c r="Q39" s="126"/>
      <c r="R39" s="126"/>
      <c r="S39" s="126"/>
      <c r="T39" s="38"/>
      <c r="U39" s="38"/>
      <c r="V39" s="38"/>
      <c r="W39" s="42"/>
      <c r="X39" s="42"/>
      <c r="Y39" s="42"/>
      <c r="Z39" s="42"/>
      <c r="AA39" s="42"/>
      <c r="AB39" s="42"/>
      <c r="AC39" s="121"/>
      <c r="AD39" s="38"/>
      <c r="AE39" s="38"/>
      <c r="AF39" s="38"/>
      <c r="AG39" s="38"/>
      <c r="AH39" s="38"/>
      <c r="AI39" s="334" t="s">
        <v>114</v>
      </c>
      <c r="AJ39" s="335"/>
      <c r="AK39" s="335"/>
      <c r="AL39" s="335"/>
      <c r="AM39" s="336" t="s">
        <v>115</v>
      </c>
      <c r="AN39" s="336"/>
      <c r="AO39" s="336"/>
      <c r="AP39" s="336"/>
      <c r="AQ39" s="337"/>
      <c r="AR39" s="27">
        <f>IF(BF30="","",BF30)</f>
        <v>15</v>
      </c>
      <c r="AS39" s="24" t="str">
        <f t="shared" si="2"/>
        <v>-</v>
      </c>
      <c r="AT39" s="28">
        <f>IF(BD30="","",BD30)</f>
        <v>13</v>
      </c>
      <c r="AU39" s="445" t="str">
        <f>IF(BG30="","",IF(BG30="○","×",IF(BG30="×","○")))</f>
        <v>○</v>
      </c>
      <c r="AV39" s="5">
        <f>IF(BF33="","",BF33)</f>
        <v>15</v>
      </c>
      <c r="AW39" s="29" t="str">
        <f t="shared" si="3"/>
        <v>-</v>
      </c>
      <c r="AX39" s="28">
        <f>IF(BD33="","",BD33)</f>
        <v>9</v>
      </c>
      <c r="AY39" s="445" t="str">
        <f>IF(BG33="","",IF(BG33="○","×",IF(BG33="×","○")))</f>
        <v>○</v>
      </c>
      <c r="AZ39" s="13">
        <f>IF(BF36="","",BF36)</f>
        <v>15</v>
      </c>
      <c r="BA39" s="24" t="str">
        <f>IF(AZ39="","","-")</f>
        <v>-</v>
      </c>
      <c r="BB39" s="33">
        <f>IF(BD36="","",BD36)</f>
        <v>14</v>
      </c>
      <c r="BC39" s="445" t="str">
        <f>IF(BG36="","",IF(BG36="○","×",IF(BG36="×","○")))</f>
        <v>○</v>
      </c>
      <c r="BD39" s="436"/>
      <c r="BE39" s="437"/>
      <c r="BF39" s="437"/>
      <c r="BG39" s="438"/>
      <c r="BH39" s="311" t="s">
        <v>21</v>
      </c>
      <c r="BI39" s="302"/>
      <c r="BJ39" s="302"/>
      <c r="BK39" s="303"/>
      <c r="BL39" s="38"/>
      <c r="BM39" s="251"/>
      <c r="BN39" s="252"/>
      <c r="BO39" s="251"/>
      <c r="BP39" s="252"/>
      <c r="BQ39" s="253"/>
      <c r="BR39" s="252"/>
      <c r="BS39" s="252"/>
      <c r="BT39" s="253"/>
    </row>
    <row r="40" spans="1:72" ht="9" customHeight="1" thickBot="1" thickTop="1">
      <c r="A40" s="38"/>
      <c r="B40" s="120" t="str">
        <f>AI54</f>
        <v>龍田克彦</v>
      </c>
      <c r="C40" s="214" t="str">
        <f>AM54</f>
        <v>若草倶楽部</v>
      </c>
      <c r="D40" s="455" t="s">
        <v>361</v>
      </c>
      <c r="E40" s="455"/>
      <c r="F40" s="455"/>
      <c r="G40" s="456"/>
      <c r="H40" s="172">
        <v>11</v>
      </c>
      <c r="I40" s="172">
        <v>15</v>
      </c>
      <c r="J40" s="173">
        <v>15</v>
      </c>
      <c r="K40" s="3"/>
      <c r="L40" s="3"/>
      <c r="M40" s="9"/>
      <c r="N40" s="9"/>
      <c r="O40" s="9"/>
      <c r="P40" s="130"/>
      <c r="Q40" s="126"/>
      <c r="R40" s="126"/>
      <c r="S40" s="126"/>
      <c r="T40" s="45" t="s">
        <v>45</v>
      </c>
      <c r="U40" s="38"/>
      <c r="V40" s="38"/>
      <c r="W40" s="38"/>
      <c r="X40" s="42"/>
      <c r="Y40" s="42"/>
      <c r="Z40" s="42"/>
      <c r="AA40" s="42"/>
      <c r="AB40" s="42"/>
      <c r="AC40" s="42"/>
      <c r="AD40" s="38"/>
      <c r="AE40" s="38"/>
      <c r="AF40" s="38"/>
      <c r="AG40" s="38"/>
      <c r="AH40" s="38"/>
      <c r="AI40" s="338" t="s">
        <v>116</v>
      </c>
      <c r="AJ40" s="339"/>
      <c r="AK40" s="339"/>
      <c r="AL40" s="339"/>
      <c r="AM40" s="340" t="s">
        <v>115</v>
      </c>
      <c r="AN40" s="340"/>
      <c r="AO40" s="340"/>
      <c r="AP40" s="340"/>
      <c r="AQ40" s="341"/>
      <c r="AR40" s="27">
        <f>IF(BF31="","",BF31)</f>
        <v>15</v>
      </c>
      <c r="AS40" s="24" t="str">
        <f t="shared" si="2"/>
        <v>-</v>
      </c>
      <c r="AT40" s="28">
        <f>IF(BD31="","",BD31)</f>
        <v>12</v>
      </c>
      <c r="AU40" s="446"/>
      <c r="AV40" s="5">
        <f>IF(BF34="","",BF34)</f>
        <v>15</v>
      </c>
      <c r="AW40" s="24" t="str">
        <f t="shared" si="3"/>
        <v>-</v>
      </c>
      <c r="AX40" s="28">
        <f>IF(BD34="","",BD34)</f>
        <v>12</v>
      </c>
      <c r="AY40" s="446"/>
      <c r="AZ40" s="5">
        <f>IF(BF37="","",BF37)</f>
        <v>15</v>
      </c>
      <c r="BA40" s="24" t="str">
        <f>IF(AZ40="","","-")</f>
        <v>-</v>
      </c>
      <c r="BB40" s="28">
        <f>IF(BD37="","",BD37)</f>
        <v>10</v>
      </c>
      <c r="BC40" s="446"/>
      <c r="BD40" s="439"/>
      <c r="BE40" s="440"/>
      <c r="BF40" s="440"/>
      <c r="BG40" s="441"/>
      <c r="BH40" s="304"/>
      <c r="BI40" s="301"/>
      <c r="BJ40" s="301"/>
      <c r="BK40" s="298"/>
      <c r="BL40" s="38"/>
      <c r="BM40" s="250">
        <f>COUNTIF(AR39:BG41,"○")</f>
        <v>3</v>
      </c>
      <c r="BN40" s="3">
        <f>COUNTIF(AR39:BG41,"×")</f>
        <v>0</v>
      </c>
      <c r="BO40" s="255">
        <f>(IF((AR39&gt;AT39),1,0))+(IF((AR40&gt;AT40),1,0))+(IF((AR41&gt;AT41),1,0))+(IF((AV39&gt;AX39),1,0))+(IF((AV40&gt;AX40),1,0))+(IF((AV41&gt;AX41),1,0))+(IF((AZ39&gt;BB39),1,0))+(IF((AZ40&gt;BB40),1,0))+(IF((AZ41&gt;BB41),1,0))+(IF((BD39&gt;BF39),1,0))+(IF((BD40&gt;BF40),1,0))+(IF((BD41&gt;BF41),1,0))</f>
        <v>6</v>
      </c>
      <c r="BP40" s="256">
        <f>(IF((AR39&lt;AT39),1,0))+(IF((AR40&lt;AT40),1,0))+(IF((AR41&lt;AT41),1,0))+(IF((AV39&lt;AX39),1,0))+(IF((AV40&lt;AX40),1,0))+(IF((AV41&lt;AX41),1,0))+(IF((AZ39&lt;BB39),1,0))+(IF((AZ40&lt;BB40),1,0))+(IF((AZ41&lt;BB41),1,0))+(IF((BD39&lt;BF39),1,0))+(IF((BD40&lt;BF40),1,0))+(IF((BD41&lt;BF41),1,0))</f>
        <v>0</v>
      </c>
      <c r="BQ40" s="257">
        <f>BO40-BP40</f>
        <v>6</v>
      </c>
      <c r="BR40" s="3">
        <f>SUM(AR39:AR41,AV39:AV41,AZ39:AZ41,BD39:BD41)</f>
        <v>90</v>
      </c>
      <c r="BS40" s="3">
        <f>SUM(AT39:AT41,AX39:AX41,BB39:BB41,BF39:BF41)</f>
        <v>70</v>
      </c>
      <c r="BT40" s="254">
        <f>BR40-BS40</f>
        <v>20</v>
      </c>
    </row>
    <row r="41" spans="1:72" ht="9" customHeight="1" thickBot="1" thickTop="1">
      <c r="A41" s="38"/>
      <c r="B41" s="122" t="str">
        <f>AI55</f>
        <v>藤井早苗</v>
      </c>
      <c r="C41" s="215" t="str">
        <f>AM55</f>
        <v>若草倶楽部</v>
      </c>
      <c r="D41" s="457"/>
      <c r="E41" s="457"/>
      <c r="F41" s="457"/>
      <c r="G41" s="458"/>
      <c r="H41" s="39"/>
      <c r="I41" s="39"/>
      <c r="J41" s="39"/>
      <c r="K41" s="9"/>
      <c r="L41" s="9"/>
      <c r="M41" s="9"/>
      <c r="N41" s="9"/>
      <c r="O41" s="9"/>
      <c r="P41" s="171">
        <v>14</v>
      </c>
      <c r="Q41" s="134">
        <v>10</v>
      </c>
      <c r="R41" s="134"/>
      <c r="S41" s="126"/>
      <c r="T41" s="470" t="s">
        <v>118</v>
      </c>
      <c r="U41" s="471"/>
      <c r="V41" s="471"/>
      <c r="W41" s="471"/>
      <c r="X41" s="471"/>
      <c r="Y41" s="472" t="s">
        <v>211</v>
      </c>
      <c r="Z41" s="471"/>
      <c r="AA41" s="471"/>
      <c r="AB41" s="471"/>
      <c r="AC41" s="473"/>
      <c r="AD41" s="38"/>
      <c r="AE41" s="38"/>
      <c r="AF41" s="38"/>
      <c r="AG41" s="38"/>
      <c r="AH41" s="38"/>
      <c r="AI41" s="362"/>
      <c r="AJ41" s="363"/>
      <c r="AK41" s="363"/>
      <c r="AL41" s="363"/>
      <c r="AM41" s="363" t="s">
        <v>106</v>
      </c>
      <c r="AN41" s="363"/>
      <c r="AO41" s="363"/>
      <c r="AP41" s="363"/>
      <c r="AQ41" s="364"/>
      <c r="AR41" s="34">
        <f>IF(BF32="","",BF32)</f>
      </c>
      <c r="AS41" s="35">
        <f t="shared" si="2"/>
      </c>
      <c r="AT41" s="36">
        <f>IF(BD32="","",BD32)</f>
      </c>
      <c r="AU41" s="418"/>
      <c r="AV41" s="37">
        <f>IF(BF35="","",BF35)</f>
      </c>
      <c r="AW41" s="35">
        <f t="shared" si="3"/>
      </c>
      <c r="AX41" s="36">
        <f>IF(BD35="","",BD35)</f>
      </c>
      <c r="AY41" s="418"/>
      <c r="AZ41" s="37">
        <f>IF(BF38="","",BF38)</f>
      </c>
      <c r="BA41" s="35">
        <f>IF(AZ41="","","-")</f>
      </c>
      <c r="BB41" s="36">
        <f>IF(BD38="","",BD38)</f>
      </c>
      <c r="BC41" s="418"/>
      <c r="BD41" s="442"/>
      <c r="BE41" s="443"/>
      <c r="BF41" s="443"/>
      <c r="BG41" s="444"/>
      <c r="BH41" s="20">
        <f>BM40</f>
        <v>3</v>
      </c>
      <c r="BI41" s="21" t="s">
        <v>19</v>
      </c>
      <c r="BJ41" s="21">
        <f>BN40</f>
        <v>0</v>
      </c>
      <c r="BK41" s="22" t="s">
        <v>7</v>
      </c>
      <c r="BL41" s="38"/>
      <c r="BM41" s="258"/>
      <c r="BN41" s="259"/>
      <c r="BO41" s="258"/>
      <c r="BP41" s="259"/>
      <c r="BQ41" s="260"/>
      <c r="BR41" s="259"/>
      <c r="BS41" s="259"/>
      <c r="BT41" s="260"/>
    </row>
    <row r="42" spans="1:72" ht="9" customHeight="1" thickBot="1" thickTop="1">
      <c r="A42" s="38"/>
      <c r="B42" s="121"/>
      <c r="C42" s="218"/>
      <c r="D42" s="135"/>
      <c r="E42" s="135"/>
      <c r="F42" s="135"/>
      <c r="G42" s="135"/>
      <c r="H42" s="136"/>
      <c r="I42" s="136"/>
      <c r="J42" s="136"/>
      <c r="K42" s="136"/>
      <c r="L42" s="136"/>
      <c r="M42" s="136"/>
      <c r="N42" s="136"/>
      <c r="O42" s="222"/>
      <c r="P42" s="223">
        <v>15</v>
      </c>
      <c r="Q42" s="138">
        <v>15</v>
      </c>
      <c r="R42" s="139"/>
      <c r="S42" s="140"/>
      <c r="T42" s="474" t="s">
        <v>120</v>
      </c>
      <c r="U42" s="468"/>
      <c r="V42" s="468"/>
      <c r="W42" s="468"/>
      <c r="X42" s="468"/>
      <c r="Y42" s="467" t="s">
        <v>211</v>
      </c>
      <c r="Z42" s="468"/>
      <c r="AA42" s="468"/>
      <c r="AB42" s="468"/>
      <c r="AC42" s="469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</row>
    <row r="43" spans="1:72" ht="9" customHeight="1" thickBot="1">
      <c r="A43" s="38"/>
      <c r="B43" s="120" t="str">
        <f>AI45</f>
        <v>泉谷裕樹</v>
      </c>
      <c r="C43" s="214" t="str">
        <f>AM45</f>
        <v>三豊ｸﾗﾌﾞ</v>
      </c>
      <c r="D43" s="502" t="s">
        <v>362</v>
      </c>
      <c r="E43" s="502"/>
      <c r="F43" s="502"/>
      <c r="G43" s="503"/>
      <c r="H43" s="39"/>
      <c r="I43" s="39"/>
      <c r="J43" s="39"/>
      <c r="K43" s="9"/>
      <c r="L43" s="9"/>
      <c r="M43" s="9"/>
      <c r="N43" s="136"/>
      <c r="O43" s="136"/>
      <c r="P43" s="110"/>
      <c r="Q43" s="67"/>
      <c r="R43" s="67"/>
      <c r="S43" s="67"/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38"/>
      <c r="AE43" s="38"/>
      <c r="AF43" s="38"/>
      <c r="AG43" s="38"/>
      <c r="AH43" s="38"/>
      <c r="AI43" s="328" t="s">
        <v>27</v>
      </c>
      <c r="AJ43" s="329"/>
      <c r="AK43" s="329"/>
      <c r="AL43" s="329"/>
      <c r="AM43" s="329"/>
      <c r="AN43" s="329"/>
      <c r="AO43" s="329"/>
      <c r="AP43" s="329"/>
      <c r="AQ43" s="330"/>
      <c r="AR43" s="416" t="str">
        <f>AI45</f>
        <v>泉谷裕樹</v>
      </c>
      <c r="AS43" s="400"/>
      <c r="AT43" s="400"/>
      <c r="AU43" s="401"/>
      <c r="AV43" s="399" t="str">
        <f>AI48</f>
        <v>山内智裕</v>
      </c>
      <c r="AW43" s="400"/>
      <c r="AX43" s="400"/>
      <c r="AY43" s="401"/>
      <c r="AZ43" s="399" t="str">
        <f>AI51</f>
        <v>多田雅彦</v>
      </c>
      <c r="BA43" s="400"/>
      <c r="BB43" s="400"/>
      <c r="BC43" s="401"/>
      <c r="BD43" s="399" t="str">
        <f>AI54</f>
        <v>龍田克彦</v>
      </c>
      <c r="BE43" s="400"/>
      <c r="BF43" s="400"/>
      <c r="BG43" s="402"/>
      <c r="BH43" s="403" t="s">
        <v>1</v>
      </c>
      <c r="BI43" s="404"/>
      <c r="BJ43" s="404"/>
      <c r="BK43" s="405"/>
      <c r="BL43" s="38"/>
      <c r="BM43" s="393" t="s">
        <v>3</v>
      </c>
      <c r="BN43" s="395"/>
      <c r="BO43" s="393" t="s">
        <v>4</v>
      </c>
      <c r="BP43" s="394"/>
      <c r="BQ43" s="395"/>
      <c r="BR43" s="396" t="s">
        <v>5</v>
      </c>
      <c r="BS43" s="397"/>
      <c r="BT43" s="398"/>
    </row>
    <row r="44" spans="1:72" ht="9" customHeight="1" thickBot="1" thickTop="1">
      <c r="A44" s="38"/>
      <c r="B44" s="122" t="str">
        <f>AI46</f>
        <v>佐藤千景</v>
      </c>
      <c r="C44" s="215" t="str">
        <f>AM46</f>
        <v>三豊ｸﾗﾌﾞ</v>
      </c>
      <c r="D44" s="504"/>
      <c r="E44" s="504"/>
      <c r="F44" s="504"/>
      <c r="G44" s="505"/>
      <c r="H44" s="123">
        <v>15</v>
      </c>
      <c r="I44" s="124">
        <v>14</v>
      </c>
      <c r="J44" s="125">
        <v>15</v>
      </c>
      <c r="K44" s="3"/>
      <c r="L44" s="3"/>
      <c r="M44" s="9"/>
      <c r="N44" s="136"/>
      <c r="O44" s="136"/>
      <c r="P44" s="110"/>
      <c r="Q44" s="67"/>
      <c r="R44" s="67"/>
      <c r="S44" s="67"/>
      <c r="T44" s="50" t="s">
        <v>46</v>
      </c>
      <c r="U44" s="45"/>
      <c r="V44" s="45"/>
      <c r="W44" s="45"/>
      <c r="X44" s="45"/>
      <c r="Y44" s="45"/>
      <c r="Z44" s="45"/>
      <c r="AA44" s="45"/>
      <c r="AB44" s="45"/>
      <c r="AC44" s="45"/>
      <c r="AD44" s="38"/>
      <c r="AE44" s="38"/>
      <c r="AF44" s="38"/>
      <c r="AG44" s="38"/>
      <c r="AH44" s="38"/>
      <c r="AI44" s="331"/>
      <c r="AJ44" s="332"/>
      <c r="AK44" s="332"/>
      <c r="AL44" s="332"/>
      <c r="AM44" s="332"/>
      <c r="AN44" s="332"/>
      <c r="AO44" s="332"/>
      <c r="AP44" s="332"/>
      <c r="AQ44" s="333"/>
      <c r="AR44" s="417" t="str">
        <f>AI46</f>
        <v>佐藤千景</v>
      </c>
      <c r="AS44" s="369"/>
      <c r="AT44" s="369"/>
      <c r="AU44" s="418"/>
      <c r="AV44" s="368" t="str">
        <f>AI49</f>
        <v>塩見智子</v>
      </c>
      <c r="AW44" s="369"/>
      <c r="AX44" s="369"/>
      <c r="AY44" s="418"/>
      <c r="AZ44" s="368" t="str">
        <f>AI52</f>
        <v>西岡亜実</v>
      </c>
      <c r="BA44" s="369"/>
      <c r="BB44" s="369"/>
      <c r="BC44" s="418"/>
      <c r="BD44" s="368" t="str">
        <f>AI55</f>
        <v>藤井早苗</v>
      </c>
      <c r="BE44" s="369"/>
      <c r="BF44" s="369"/>
      <c r="BG44" s="370"/>
      <c r="BH44" s="371" t="s">
        <v>2</v>
      </c>
      <c r="BI44" s="372"/>
      <c r="BJ44" s="372"/>
      <c r="BK44" s="373"/>
      <c r="BL44" s="38"/>
      <c r="BM44" s="247" t="s">
        <v>6</v>
      </c>
      <c r="BN44" s="249" t="s">
        <v>7</v>
      </c>
      <c r="BO44" s="247" t="s">
        <v>26</v>
      </c>
      <c r="BP44" s="249" t="s">
        <v>8</v>
      </c>
      <c r="BQ44" s="248" t="s">
        <v>9</v>
      </c>
      <c r="BR44" s="249" t="s">
        <v>20</v>
      </c>
      <c r="BS44" s="249" t="s">
        <v>8</v>
      </c>
      <c r="BT44" s="248" t="s">
        <v>9</v>
      </c>
    </row>
    <row r="45" spans="1:72" ht="9" customHeight="1" thickTop="1">
      <c r="A45" s="38"/>
      <c r="B45" s="121"/>
      <c r="C45" s="218"/>
      <c r="D45" s="127"/>
      <c r="E45" s="127"/>
      <c r="F45" s="127"/>
      <c r="G45" s="127"/>
      <c r="H45" s="3"/>
      <c r="I45" s="3"/>
      <c r="J45" s="107"/>
      <c r="K45" s="66"/>
      <c r="L45" s="66"/>
      <c r="M45" s="78"/>
      <c r="N45" s="136"/>
      <c r="O45" s="136"/>
      <c r="P45" s="110"/>
      <c r="Q45" s="67"/>
      <c r="R45" s="67"/>
      <c r="S45" s="67"/>
      <c r="T45" s="470" t="s">
        <v>114</v>
      </c>
      <c r="U45" s="471"/>
      <c r="V45" s="471"/>
      <c r="W45" s="471"/>
      <c r="X45" s="471"/>
      <c r="Y45" s="472" t="s">
        <v>453</v>
      </c>
      <c r="Z45" s="471"/>
      <c r="AA45" s="471"/>
      <c r="AB45" s="471"/>
      <c r="AC45" s="473"/>
      <c r="AD45" s="38"/>
      <c r="AE45" s="38"/>
      <c r="AF45" s="38"/>
      <c r="AG45" s="38"/>
      <c r="AH45" s="38"/>
      <c r="AI45" s="374" t="s">
        <v>118</v>
      </c>
      <c r="AJ45" s="375"/>
      <c r="AK45" s="375"/>
      <c r="AL45" s="375"/>
      <c r="AM45" s="376" t="s">
        <v>119</v>
      </c>
      <c r="AN45" s="376"/>
      <c r="AO45" s="376"/>
      <c r="AP45" s="376"/>
      <c r="AQ45" s="377"/>
      <c r="AR45" s="378"/>
      <c r="AS45" s="379"/>
      <c r="AT45" s="379"/>
      <c r="AU45" s="380"/>
      <c r="AV45" s="54">
        <v>15</v>
      </c>
      <c r="AW45" s="24" t="str">
        <f>IF(AV45="","","-")</f>
        <v>-</v>
      </c>
      <c r="AX45" s="56">
        <v>8</v>
      </c>
      <c r="AY45" s="383" t="str">
        <f>IF(AV45&lt;&gt;"",IF(AV45&gt;AX45,IF(AV46&gt;AX46,"○",IF(AV47&gt;AX47,"○","×")),IF(AV46&gt;AX46,IF(AV47&gt;AX47,"○","×"),"×")),"")</f>
        <v>○</v>
      </c>
      <c r="AZ45" s="54">
        <v>14</v>
      </c>
      <c r="BA45" s="25" t="str">
        <f aca="true" t="shared" si="4" ref="BA45:BA50">IF(AZ45="","","-")</f>
        <v>-</v>
      </c>
      <c r="BB45" s="59">
        <v>15</v>
      </c>
      <c r="BC45" s="383" t="str">
        <f>IF(AZ45&lt;&gt;"",IF(AZ45&gt;BB45,IF(AZ46&gt;BB46,"○",IF(AZ47&gt;BB47,"○","×")),IF(AZ46&gt;BB46,IF(AZ47&gt;BB47,"○","×"),"×")),"")</f>
        <v>○</v>
      </c>
      <c r="BD45" s="60">
        <v>15</v>
      </c>
      <c r="BE45" s="25" t="str">
        <f aca="true" t="shared" si="5" ref="BE45:BE53">IF(BD45="","","-")</f>
        <v>-</v>
      </c>
      <c r="BF45" s="56">
        <v>10</v>
      </c>
      <c r="BG45" s="386" t="str">
        <f>IF(BD45&lt;&gt;"",IF(BD45&gt;BF45,IF(BD46&gt;BF46,"○",IF(BD47&gt;BF47,"○","×")),IF(BD46&gt;BF46,IF(BD47&gt;BF47,"○","×"),"×")),"")</f>
        <v>○</v>
      </c>
      <c r="BH45" s="387" t="s">
        <v>21</v>
      </c>
      <c r="BI45" s="388"/>
      <c r="BJ45" s="388"/>
      <c r="BK45" s="389"/>
      <c r="BL45" s="38"/>
      <c r="BM45" s="250"/>
      <c r="BN45" s="3"/>
      <c r="BO45" s="251"/>
      <c r="BP45" s="252"/>
      <c r="BQ45" s="253"/>
      <c r="BR45" s="3"/>
      <c r="BS45" s="3"/>
      <c r="BT45" s="254"/>
    </row>
    <row r="46" spans="1:72" ht="9" customHeight="1">
      <c r="A46" s="38"/>
      <c r="B46" s="120" t="str">
        <f>AI66</f>
        <v>大西博文</v>
      </c>
      <c r="C46" s="214" t="str">
        <f>AM66</f>
        <v>TEAM BLOWIN</v>
      </c>
      <c r="D46" s="455" t="s">
        <v>363</v>
      </c>
      <c r="E46" s="455"/>
      <c r="F46" s="455"/>
      <c r="G46" s="456"/>
      <c r="H46" s="105">
        <v>11</v>
      </c>
      <c r="I46" s="105">
        <v>15</v>
      </c>
      <c r="J46" s="128">
        <v>12</v>
      </c>
      <c r="K46" s="3"/>
      <c r="L46" s="3"/>
      <c r="M46" s="70"/>
      <c r="N46" s="136"/>
      <c r="O46" s="136"/>
      <c r="P46" s="110"/>
      <c r="Q46" s="67"/>
      <c r="R46" s="67"/>
      <c r="S46" s="67"/>
      <c r="T46" s="474" t="s">
        <v>116</v>
      </c>
      <c r="U46" s="468"/>
      <c r="V46" s="468"/>
      <c r="W46" s="468"/>
      <c r="X46" s="468"/>
      <c r="Y46" s="467" t="s">
        <v>209</v>
      </c>
      <c r="Z46" s="468"/>
      <c r="AA46" s="468"/>
      <c r="AB46" s="468"/>
      <c r="AC46" s="469"/>
      <c r="AD46" s="38"/>
      <c r="AE46" s="38"/>
      <c r="AF46" s="38"/>
      <c r="AG46" s="38"/>
      <c r="AH46" s="38"/>
      <c r="AI46" s="338" t="s">
        <v>120</v>
      </c>
      <c r="AJ46" s="339"/>
      <c r="AK46" s="339"/>
      <c r="AL46" s="339"/>
      <c r="AM46" s="340" t="s">
        <v>119</v>
      </c>
      <c r="AN46" s="340"/>
      <c r="AO46" s="340"/>
      <c r="AP46" s="340"/>
      <c r="AQ46" s="341"/>
      <c r="AR46" s="381"/>
      <c r="AS46" s="352"/>
      <c r="AT46" s="352"/>
      <c r="AU46" s="353"/>
      <c r="AV46" s="54">
        <v>12</v>
      </c>
      <c r="AW46" s="24" t="str">
        <f>IF(AV46="","","-")</f>
        <v>-</v>
      </c>
      <c r="AX46" s="57">
        <v>15</v>
      </c>
      <c r="AY46" s="384"/>
      <c r="AZ46" s="54">
        <v>15</v>
      </c>
      <c r="BA46" s="24" t="str">
        <f t="shared" si="4"/>
        <v>-</v>
      </c>
      <c r="BB46" s="56">
        <v>7</v>
      </c>
      <c r="BC46" s="384"/>
      <c r="BD46" s="54">
        <v>15</v>
      </c>
      <c r="BE46" s="24" t="str">
        <f t="shared" si="5"/>
        <v>-</v>
      </c>
      <c r="BF46" s="56">
        <v>10</v>
      </c>
      <c r="BG46" s="357"/>
      <c r="BH46" s="304"/>
      <c r="BI46" s="301"/>
      <c r="BJ46" s="301"/>
      <c r="BK46" s="298"/>
      <c r="BL46" s="38"/>
      <c r="BM46" s="250">
        <f>COUNTIF(AR45:BG47,"○")</f>
        <v>3</v>
      </c>
      <c r="BN46" s="3">
        <f>COUNTIF(AR45:BG47,"×")</f>
        <v>0</v>
      </c>
      <c r="BO46" s="255">
        <f>(IF((AR45&gt;AT45),1,0))+(IF((AR46&gt;AT46),1,0))+(IF((AR47&gt;AT47),1,0))+(IF((AV45&gt;AX45),1,0))+(IF((AV46&gt;AX46),1,0))+(IF((AV47&gt;AX47),1,0))+(IF((AZ45&gt;BB45),1,0))+(IF((AZ46&gt;BB46),1,0))+(IF((AZ47&gt;BB47),1,0))+(IF((BD45&gt;BF45),1,0))+(IF((BD46&gt;BF46),1,0))+(IF((BD47&gt;BF47),1,0))</f>
        <v>6</v>
      </c>
      <c r="BP46" s="256">
        <f>(IF((AR45&lt;AT45),1,0))+(IF((AR46&lt;AT46),1,0))+(IF((AR47&lt;AT47),1,0))+(IF((AV45&lt;AX45),1,0))+(IF((AV46&lt;AX46),1,0))+(IF((AV47&lt;AX47),1,0))+(IF((AZ45&lt;BB45),1,0))+(IF((AZ46&lt;BB46),1,0))+(IF((AZ47&lt;BB47),1,0))+(IF((BD45&lt;BF45),1,0))+(IF((BD46&lt;BF46),1,0))+(IF((BD47&lt;BF47),1,0))</f>
        <v>2</v>
      </c>
      <c r="BQ46" s="257">
        <f>BO46-BP46</f>
        <v>4</v>
      </c>
      <c r="BR46" s="3">
        <f>SUM(AR45:AR47,AV45:AV47,AZ45:AZ47,BD45:BD47)</f>
        <v>116</v>
      </c>
      <c r="BS46" s="3">
        <f>SUM(AT45:AT47,AX45:AX47,BB45:BB47,BF45:BF47)</f>
        <v>83</v>
      </c>
      <c r="BT46" s="254">
        <f>BR46-BS46</f>
        <v>33</v>
      </c>
    </row>
    <row r="47" spans="1:72" ht="9" customHeight="1" thickBot="1">
      <c r="A47" s="38"/>
      <c r="B47" s="122" t="str">
        <f>AI67</f>
        <v>薦田あかね</v>
      </c>
      <c r="C47" s="215" t="str">
        <f>AM67</f>
        <v>TEAM BLOWIN</v>
      </c>
      <c r="D47" s="457"/>
      <c r="E47" s="457"/>
      <c r="F47" s="457"/>
      <c r="G47" s="458"/>
      <c r="H47" s="3"/>
      <c r="I47" s="3"/>
      <c r="J47" s="3"/>
      <c r="K47" s="103">
        <v>15</v>
      </c>
      <c r="L47" s="103">
        <v>15</v>
      </c>
      <c r="M47" s="221"/>
      <c r="N47" s="141"/>
      <c r="O47" s="141"/>
      <c r="P47" s="142"/>
      <c r="Q47" s="136"/>
      <c r="R47" s="136"/>
      <c r="S47" s="136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38"/>
      <c r="AE47" s="38"/>
      <c r="AF47" s="38"/>
      <c r="AG47" s="38"/>
      <c r="AH47" s="38"/>
      <c r="AI47" s="342"/>
      <c r="AJ47" s="343"/>
      <c r="AK47" s="343"/>
      <c r="AL47" s="343"/>
      <c r="AM47" s="343" t="s">
        <v>106</v>
      </c>
      <c r="AN47" s="343"/>
      <c r="AO47" s="343"/>
      <c r="AP47" s="343"/>
      <c r="AQ47" s="344"/>
      <c r="AR47" s="382"/>
      <c r="AS47" s="355"/>
      <c r="AT47" s="355"/>
      <c r="AU47" s="356"/>
      <c r="AV47" s="55">
        <v>15</v>
      </c>
      <c r="AW47" s="24" t="str">
        <f>IF(AV47="","","-")</f>
        <v>-</v>
      </c>
      <c r="AX47" s="58">
        <v>12</v>
      </c>
      <c r="AY47" s="385"/>
      <c r="AZ47" s="55">
        <v>15</v>
      </c>
      <c r="BA47" s="26" t="str">
        <f t="shared" si="4"/>
        <v>-</v>
      </c>
      <c r="BB47" s="58">
        <v>6</v>
      </c>
      <c r="BC47" s="384"/>
      <c r="BD47" s="55"/>
      <c r="BE47" s="26">
        <f t="shared" si="5"/>
      </c>
      <c r="BF47" s="58"/>
      <c r="BG47" s="357"/>
      <c r="BH47" s="17">
        <f>BM46</f>
        <v>3</v>
      </c>
      <c r="BI47" s="18" t="s">
        <v>19</v>
      </c>
      <c r="BJ47" s="18">
        <f>BN46</f>
        <v>0</v>
      </c>
      <c r="BK47" s="19" t="s">
        <v>7</v>
      </c>
      <c r="BL47" s="38"/>
      <c r="BM47" s="250"/>
      <c r="BN47" s="3"/>
      <c r="BO47" s="250"/>
      <c r="BP47" s="3"/>
      <c r="BQ47" s="254"/>
      <c r="BR47" s="3"/>
      <c r="BS47" s="3"/>
      <c r="BT47" s="254"/>
    </row>
    <row r="48" spans="1:72" ht="9" customHeight="1" thickTop="1">
      <c r="A48" s="38"/>
      <c r="B48" s="121"/>
      <c r="C48" s="218"/>
      <c r="D48" s="127"/>
      <c r="E48" s="127"/>
      <c r="F48" s="127"/>
      <c r="G48" s="127"/>
      <c r="H48" s="3"/>
      <c r="I48" s="3"/>
      <c r="J48" s="3"/>
      <c r="K48" s="3"/>
      <c r="L48" s="3"/>
      <c r="M48" s="71"/>
      <c r="N48" s="224"/>
      <c r="O48" s="136"/>
      <c r="P48" s="136"/>
      <c r="Q48" s="136"/>
      <c r="R48" s="136"/>
      <c r="S48" s="136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38"/>
      <c r="AE48" s="38"/>
      <c r="AF48" s="38"/>
      <c r="AG48" s="38"/>
      <c r="AH48" s="38"/>
      <c r="AI48" s="324" t="s">
        <v>121</v>
      </c>
      <c r="AJ48" s="325"/>
      <c r="AK48" s="325"/>
      <c r="AL48" s="325"/>
      <c r="AM48" s="326" t="s">
        <v>122</v>
      </c>
      <c r="AN48" s="326"/>
      <c r="AO48" s="326"/>
      <c r="AP48" s="326"/>
      <c r="AQ48" s="327"/>
      <c r="AR48" s="27">
        <f>IF(AX45="","",AX45)</f>
        <v>8</v>
      </c>
      <c r="AS48" s="24" t="str">
        <f aca="true" t="shared" si="6" ref="AS48:AS56">IF(AR48="","","-")</f>
        <v>-</v>
      </c>
      <c r="AT48" s="28">
        <f>IF(AV45="","",AV45)</f>
        <v>15</v>
      </c>
      <c r="AU48" s="345" t="str">
        <f>IF(AY45="","",IF(AY45="○","×",IF(AY45="×","○")))</f>
        <v>×</v>
      </c>
      <c r="AV48" s="348"/>
      <c r="AW48" s="349"/>
      <c r="AX48" s="349"/>
      <c r="AY48" s="350"/>
      <c r="AZ48" s="54">
        <v>14</v>
      </c>
      <c r="BA48" s="24" t="str">
        <f t="shared" si="4"/>
        <v>-</v>
      </c>
      <c r="BB48" s="56">
        <v>15</v>
      </c>
      <c r="BC48" s="406" t="str">
        <f>IF(AZ48&lt;&gt;"",IF(AZ48&gt;BB48,IF(AZ49&gt;BB49,"○",IF(AZ50&gt;BB50,"○","×")),IF(AZ49&gt;BB49,IF(AZ50&gt;BB50,"○","×"),"×")),"")</f>
        <v>○</v>
      </c>
      <c r="BD48" s="54">
        <v>15</v>
      </c>
      <c r="BE48" s="24" t="str">
        <f t="shared" si="5"/>
        <v>-</v>
      </c>
      <c r="BF48" s="56">
        <v>7</v>
      </c>
      <c r="BG48" s="365" t="str">
        <f>IF(BD48&lt;&gt;"",IF(BD48&gt;BF48,IF(BD49&gt;BF49,"○",IF(BD50&gt;BF50,"○","×")),IF(BD49&gt;BF49,IF(BD50&gt;BF50,"○","×"),"×")),"")</f>
        <v>×</v>
      </c>
      <c r="BH48" s="311" t="s">
        <v>404</v>
      </c>
      <c r="BI48" s="302"/>
      <c r="BJ48" s="302"/>
      <c r="BK48" s="303"/>
      <c r="BL48" s="38"/>
      <c r="BM48" s="251"/>
      <c r="BN48" s="252"/>
      <c r="BO48" s="251"/>
      <c r="BP48" s="252"/>
      <c r="BQ48" s="253"/>
      <c r="BR48" s="252"/>
      <c r="BS48" s="252"/>
      <c r="BT48" s="253"/>
    </row>
    <row r="49" spans="1:72" ht="9" customHeight="1">
      <c r="A49" s="38"/>
      <c r="B49" s="120" t="str">
        <f>B60</f>
        <v>星加聡司</v>
      </c>
      <c r="C49" s="214" t="str">
        <f>C60</f>
        <v>ﾄﾞﾝｷﾎｰﾃ</v>
      </c>
      <c r="D49" s="455" t="s">
        <v>68</v>
      </c>
      <c r="E49" s="455"/>
      <c r="F49" s="455"/>
      <c r="G49" s="456"/>
      <c r="H49" s="3"/>
      <c r="I49" s="3"/>
      <c r="J49" s="3"/>
      <c r="K49" s="103">
        <v>14</v>
      </c>
      <c r="L49" s="103">
        <v>11</v>
      </c>
      <c r="M49" s="129"/>
      <c r="N49" s="136"/>
      <c r="O49" s="136"/>
      <c r="P49" s="136"/>
      <c r="Q49" s="136"/>
      <c r="R49" s="136"/>
      <c r="S49" s="136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38"/>
      <c r="AE49" s="38"/>
      <c r="AF49" s="38"/>
      <c r="AG49" s="38"/>
      <c r="AH49" s="38"/>
      <c r="AI49" s="299" t="s">
        <v>123</v>
      </c>
      <c r="AJ49" s="300"/>
      <c r="AK49" s="300"/>
      <c r="AL49" s="300"/>
      <c r="AM49" s="297" t="s">
        <v>122</v>
      </c>
      <c r="AN49" s="297"/>
      <c r="AO49" s="297"/>
      <c r="AP49" s="297"/>
      <c r="AQ49" s="320"/>
      <c r="AR49" s="27">
        <f>IF(AX46="","",AX46)</f>
        <v>15</v>
      </c>
      <c r="AS49" s="24" t="str">
        <f t="shared" si="6"/>
        <v>-</v>
      </c>
      <c r="AT49" s="28">
        <f>IF(AV46="","",AV46)</f>
        <v>12</v>
      </c>
      <c r="AU49" s="346" t="str">
        <f>IF(AW46="","",AW46)</f>
        <v>-</v>
      </c>
      <c r="AV49" s="351"/>
      <c r="AW49" s="352"/>
      <c r="AX49" s="352"/>
      <c r="AY49" s="353"/>
      <c r="AZ49" s="54">
        <v>15</v>
      </c>
      <c r="BA49" s="24" t="str">
        <f t="shared" si="4"/>
        <v>-</v>
      </c>
      <c r="BB49" s="56">
        <v>13</v>
      </c>
      <c r="BC49" s="384"/>
      <c r="BD49" s="54">
        <v>7</v>
      </c>
      <c r="BE49" s="24" t="str">
        <f t="shared" si="5"/>
        <v>-</v>
      </c>
      <c r="BF49" s="56">
        <v>15</v>
      </c>
      <c r="BG49" s="357"/>
      <c r="BH49" s="304"/>
      <c r="BI49" s="301"/>
      <c r="BJ49" s="301"/>
      <c r="BK49" s="298"/>
      <c r="BL49" s="38"/>
      <c r="BM49" s="250">
        <f>COUNTIF(AR48:BG50,"○")</f>
        <v>1</v>
      </c>
      <c r="BN49" s="3">
        <f>COUNTIF(AR48:BG50,"×")</f>
        <v>2</v>
      </c>
      <c r="BO49" s="255">
        <f>(IF((AR48&gt;AT48),1,0))+(IF((AR49&gt;AT49),1,0))+(IF((AR50&gt;AT50),1,0))+(IF((AV48&gt;AX48),1,0))+(IF((AV49&gt;AX49),1,0))+(IF((AV50&gt;AX50),1,0))+(IF((AZ48&gt;BB48),1,0))+(IF((AZ49&gt;BB49),1,0))+(IF((AZ50&gt;BB50),1,0))+(IF((BD48&gt;BF48),1,0))+(IF((BD49&gt;BF49),1,0))+(IF((BD50&gt;BF50),1,0))</f>
        <v>4</v>
      </c>
      <c r="BP49" s="256">
        <f>(IF((AR48&lt;AT48),1,0))+(IF((AR49&lt;AT49),1,0))+(IF((AR50&lt;AT50),1,0))+(IF((AV48&lt;AX48),1,0))+(IF((AV49&lt;AX49),1,0))+(IF((AV50&lt;AX50),1,0))+(IF((AZ48&lt;BB48),1,0))+(IF((AZ49&lt;BB49),1,0))+(IF((AZ50&lt;BB50),1,0))+(IF((BD48&lt;BF48),1,0))+(IF((BD49&lt;BF49),1,0))+(IF((BD50&lt;BF50),1,0))</f>
        <v>5</v>
      </c>
      <c r="BQ49" s="257">
        <f>BO49-BP49</f>
        <v>-1</v>
      </c>
      <c r="BR49" s="3">
        <f>SUM(AR48:AR50,AV48:AV50,AZ48:AZ50,BD48:BD50)</f>
        <v>105</v>
      </c>
      <c r="BS49" s="3">
        <f>SUM(AT48:AT50,AX48:AX50,BB48:BB50,BF48:BF50)</f>
        <v>110</v>
      </c>
      <c r="BT49" s="254">
        <f>BR49-BS49</f>
        <v>-5</v>
      </c>
    </row>
    <row r="50" spans="1:72" ht="9" customHeight="1">
      <c r="A50" s="38"/>
      <c r="B50" s="122" t="str">
        <f>B61</f>
        <v>越智</v>
      </c>
      <c r="C50" s="215"/>
      <c r="D50" s="457"/>
      <c r="E50" s="457"/>
      <c r="F50" s="457"/>
      <c r="G50" s="458"/>
      <c r="H50" s="207">
        <v>11</v>
      </c>
      <c r="I50" s="207">
        <v>15</v>
      </c>
      <c r="J50" s="208">
        <v>10</v>
      </c>
      <c r="K50" s="3"/>
      <c r="L50" s="3"/>
      <c r="M50" s="71"/>
      <c r="N50" s="136"/>
      <c r="O50" s="136"/>
      <c r="P50" s="136"/>
      <c r="Q50" s="136"/>
      <c r="R50" s="136"/>
      <c r="S50" s="136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38"/>
      <c r="AE50" s="38"/>
      <c r="AF50" s="38"/>
      <c r="AG50" s="38"/>
      <c r="AH50" s="38"/>
      <c r="AI50" s="359"/>
      <c r="AJ50" s="360"/>
      <c r="AK50" s="360"/>
      <c r="AL50" s="360"/>
      <c r="AM50" s="360" t="s">
        <v>30</v>
      </c>
      <c r="AN50" s="360"/>
      <c r="AO50" s="360"/>
      <c r="AP50" s="360"/>
      <c r="AQ50" s="361"/>
      <c r="AR50" s="30">
        <f>IF(AX47="","",AX47)</f>
        <v>12</v>
      </c>
      <c r="AS50" s="24" t="str">
        <f t="shared" si="6"/>
        <v>-</v>
      </c>
      <c r="AT50" s="31">
        <f>IF(AV47="","",AV47)</f>
        <v>15</v>
      </c>
      <c r="AU50" s="347" t="str">
        <f>IF(AW47="","",AW47)</f>
        <v>-</v>
      </c>
      <c r="AV50" s="354"/>
      <c r="AW50" s="355"/>
      <c r="AX50" s="355"/>
      <c r="AY50" s="356"/>
      <c r="AZ50" s="55">
        <v>15</v>
      </c>
      <c r="BA50" s="24" t="str">
        <f t="shared" si="4"/>
        <v>-</v>
      </c>
      <c r="BB50" s="58">
        <v>3</v>
      </c>
      <c r="BC50" s="385"/>
      <c r="BD50" s="55">
        <v>4</v>
      </c>
      <c r="BE50" s="26" t="str">
        <f t="shared" si="5"/>
        <v>-</v>
      </c>
      <c r="BF50" s="58">
        <v>15</v>
      </c>
      <c r="BG50" s="358"/>
      <c r="BH50" s="17">
        <f>BM49</f>
        <v>1</v>
      </c>
      <c r="BI50" s="18" t="s">
        <v>19</v>
      </c>
      <c r="BJ50" s="18">
        <f>BN49</f>
        <v>2</v>
      </c>
      <c r="BK50" s="19" t="s">
        <v>7</v>
      </c>
      <c r="BL50" s="38"/>
      <c r="BM50" s="258"/>
      <c r="BN50" s="259"/>
      <c r="BO50" s="258"/>
      <c r="BP50" s="259"/>
      <c r="BQ50" s="260"/>
      <c r="BR50" s="259"/>
      <c r="BS50" s="259"/>
      <c r="BT50" s="260"/>
    </row>
    <row r="51" spans="1:72" ht="9" customHeight="1" thickBot="1">
      <c r="A51" s="38"/>
      <c r="B51" s="121"/>
      <c r="C51" s="218"/>
      <c r="D51" s="127"/>
      <c r="E51" s="127"/>
      <c r="F51" s="127"/>
      <c r="G51" s="127"/>
      <c r="H51" s="3"/>
      <c r="I51" s="3"/>
      <c r="J51" s="107"/>
      <c r="K51" s="65"/>
      <c r="L51" s="65"/>
      <c r="M51" s="79"/>
      <c r="N51" s="136"/>
      <c r="O51" s="136"/>
      <c r="P51" s="136"/>
      <c r="Q51" s="136"/>
      <c r="R51" s="136"/>
      <c r="S51" s="136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38"/>
      <c r="AE51" s="38"/>
      <c r="AF51" s="38"/>
      <c r="AG51" s="38"/>
      <c r="AH51" s="38"/>
      <c r="AI51" s="299" t="s">
        <v>124</v>
      </c>
      <c r="AJ51" s="300"/>
      <c r="AK51" s="300"/>
      <c r="AL51" s="300"/>
      <c r="AM51" s="297" t="s">
        <v>125</v>
      </c>
      <c r="AN51" s="297"/>
      <c r="AO51" s="297"/>
      <c r="AP51" s="297"/>
      <c r="AQ51" s="320"/>
      <c r="AR51" s="27">
        <f>IF(BB45="","",BB45)</f>
        <v>15</v>
      </c>
      <c r="AS51" s="29" t="str">
        <f t="shared" si="6"/>
        <v>-</v>
      </c>
      <c r="AT51" s="28">
        <f>IF(AZ45="","",AZ45)</f>
        <v>14</v>
      </c>
      <c r="AU51" s="345" t="str">
        <f>IF(BC45="","",IF(BC45="○","×",IF(BC45="×","○")))</f>
        <v>×</v>
      </c>
      <c r="AV51" s="5">
        <f>IF(BB48="","",BB48)</f>
        <v>15</v>
      </c>
      <c r="AW51" s="24" t="str">
        <f aca="true" t="shared" si="7" ref="AW51:AW56">IF(AV51="","","-")</f>
        <v>-</v>
      </c>
      <c r="AX51" s="28">
        <f>IF(AZ48="","",AZ48)</f>
        <v>14</v>
      </c>
      <c r="AY51" s="345" t="str">
        <f>IF(BC48="","",IF(BC48="○","×",IF(BC48="×","○")))</f>
        <v>×</v>
      </c>
      <c r="AZ51" s="348"/>
      <c r="BA51" s="349"/>
      <c r="BB51" s="349"/>
      <c r="BC51" s="350"/>
      <c r="BD51" s="54">
        <v>10</v>
      </c>
      <c r="BE51" s="24" t="str">
        <f t="shared" si="5"/>
        <v>-</v>
      </c>
      <c r="BF51" s="56">
        <v>15</v>
      </c>
      <c r="BG51" s="357" t="str">
        <f>IF(BD51&lt;&gt;"",IF(BD51&gt;BF51,IF(BD52&gt;BF52,"○",IF(BD53&gt;BF53,"○","×")),IF(BD52&gt;BF52,IF(BD53&gt;BF53,"○","×"),"×")),"")</f>
        <v>×</v>
      </c>
      <c r="BH51" s="311" t="s">
        <v>405</v>
      </c>
      <c r="BI51" s="302"/>
      <c r="BJ51" s="302"/>
      <c r="BK51" s="303"/>
      <c r="BL51" s="38"/>
      <c r="BM51" s="250"/>
      <c r="BN51" s="3"/>
      <c r="BO51" s="250"/>
      <c r="BP51" s="3"/>
      <c r="BQ51" s="254"/>
      <c r="BR51" s="3"/>
      <c r="BS51" s="3"/>
      <c r="BT51" s="254"/>
    </row>
    <row r="52" spans="1:72" ht="9" customHeight="1" thickBot="1" thickTop="1">
      <c r="A52" s="38"/>
      <c r="B52" s="120" t="str">
        <f>AI30</f>
        <v>福岡正徒</v>
      </c>
      <c r="C52" s="214" t="str">
        <f>AM30</f>
        <v>三豊ｸﾗﾌﾞ</v>
      </c>
      <c r="D52" s="455" t="s">
        <v>69</v>
      </c>
      <c r="E52" s="455"/>
      <c r="F52" s="455"/>
      <c r="G52" s="456"/>
      <c r="H52" s="172">
        <v>15</v>
      </c>
      <c r="I52" s="172">
        <v>13</v>
      </c>
      <c r="J52" s="173">
        <v>15</v>
      </c>
      <c r="K52" s="3"/>
      <c r="L52" s="3"/>
      <c r="M52" s="9"/>
      <c r="N52" s="136"/>
      <c r="O52" s="136"/>
      <c r="P52" s="136"/>
      <c r="Q52" s="136"/>
      <c r="R52" s="136"/>
      <c r="S52" s="136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38"/>
      <c r="AE52" s="38"/>
      <c r="AF52" s="38"/>
      <c r="AG52" s="38"/>
      <c r="AH52" s="38"/>
      <c r="AI52" s="299" t="s">
        <v>126</v>
      </c>
      <c r="AJ52" s="300"/>
      <c r="AK52" s="300"/>
      <c r="AL52" s="300"/>
      <c r="AM52" s="297" t="s">
        <v>125</v>
      </c>
      <c r="AN52" s="297"/>
      <c r="AO52" s="297"/>
      <c r="AP52" s="297"/>
      <c r="AQ52" s="320"/>
      <c r="AR52" s="27">
        <f>IF(BB46="","",BB46)</f>
        <v>7</v>
      </c>
      <c r="AS52" s="24" t="str">
        <f t="shared" si="6"/>
        <v>-</v>
      </c>
      <c r="AT52" s="28">
        <f>IF(AZ46="","",AZ46)</f>
        <v>15</v>
      </c>
      <c r="AU52" s="346">
        <f>IF(AW49="","",AW49)</f>
      </c>
      <c r="AV52" s="5">
        <f>IF(BB49="","",BB49)</f>
        <v>13</v>
      </c>
      <c r="AW52" s="24" t="str">
        <f t="shared" si="7"/>
        <v>-</v>
      </c>
      <c r="AX52" s="28">
        <f>IF(AZ49="","",AZ49)</f>
        <v>15</v>
      </c>
      <c r="AY52" s="346" t="str">
        <f>IF(BA49="","",BA49)</f>
        <v>-</v>
      </c>
      <c r="AZ52" s="351"/>
      <c r="BA52" s="352"/>
      <c r="BB52" s="352"/>
      <c r="BC52" s="353"/>
      <c r="BD52" s="54">
        <v>10</v>
      </c>
      <c r="BE52" s="24" t="str">
        <f t="shared" si="5"/>
        <v>-</v>
      </c>
      <c r="BF52" s="56">
        <v>15</v>
      </c>
      <c r="BG52" s="357"/>
      <c r="BH52" s="304"/>
      <c r="BI52" s="301"/>
      <c r="BJ52" s="301"/>
      <c r="BK52" s="298"/>
      <c r="BL52" s="38"/>
      <c r="BM52" s="250">
        <f>COUNTIF(AR51:BG53,"○")</f>
        <v>0</v>
      </c>
      <c r="BN52" s="3">
        <f>COUNTIF(AR51:BG53,"×")</f>
        <v>3</v>
      </c>
      <c r="BO52" s="255">
        <f>(IF((AR51&gt;AT51),1,0))+(IF((AR52&gt;AT52),1,0))+(IF((AR53&gt;AT53),1,0))+(IF((AV51&gt;AX51),1,0))+(IF((AV52&gt;AX52),1,0))+(IF((AV53&gt;AX53),1,0))+(IF((AZ51&gt;BB51),1,0))+(IF((AZ52&gt;BB52),1,0))+(IF((AZ53&gt;BB53),1,0))+(IF((BD51&gt;BF51),1,0))+(IF((BD52&gt;BF52),1,0))+(IF((BD53&gt;BF53),1,0))</f>
        <v>2</v>
      </c>
      <c r="BP52" s="256">
        <f>(IF((AR51&lt;AT51),1,0))+(IF((AR52&lt;AT52),1,0))+(IF((AR53&lt;AT53),1,0))+(IF((AV51&lt;AX51),1,0))+(IF((AV52&lt;AX52),1,0))+(IF((AV53&lt;AX53),1,0))+(IF((AZ51&lt;BB51),1,0))+(IF((AZ52&lt;BB52),1,0))+(IF((AZ53&lt;BB53),1,0))+(IF((BD51&lt;BF51),1,0))+(IF((BD52&lt;BF52),1,0))+(IF((BD53&lt;BF53),1,0))</f>
        <v>6</v>
      </c>
      <c r="BQ52" s="257">
        <f>BO52-BP52</f>
        <v>-4</v>
      </c>
      <c r="BR52" s="3">
        <f>SUM(AR51:AR53,AV51:AV53,AZ51:AZ53,BD51:BD53)</f>
        <v>79</v>
      </c>
      <c r="BS52" s="3">
        <f>SUM(AT51:AT53,AX51:AX53,BB51:BB53,BF51:BF53)</f>
        <v>118</v>
      </c>
      <c r="BT52" s="254">
        <f>BR52-BS52</f>
        <v>-39</v>
      </c>
    </row>
    <row r="53" spans="1:72" ht="9" customHeight="1" thickTop="1">
      <c r="A53" s="38"/>
      <c r="B53" s="122" t="str">
        <f>AI31</f>
        <v>青野悠衣</v>
      </c>
      <c r="C53" s="215" t="str">
        <f>AM31</f>
        <v>三豊ｼﾞｭﾆｱ</v>
      </c>
      <c r="D53" s="457"/>
      <c r="E53" s="457"/>
      <c r="F53" s="457"/>
      <c r="G53" s="458"/>
      <c r="H53" s="39"/>
      <c r="I53" s="39"/>
      <c r="J53" s="39"/>
      <c r="K53" s="9"/>
      <c r="L53" s="9"/>
      <c r="M53" s="44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38"/>
      <c r="AE53" s="38"/>
      <c r="AF53" s="38"/>
      <c r="AG53" s="38"/>
      <c r="AH53" s="38"/>
      <c r="AI53" s="321"/>
      <c r="AJ53" s="322"/>
      <c r="AK53" s="322"/>
      <c r="AL53" s="322"/>
      <c r="AM53" s="322" t="s">
        <v>30</v>
      </c>
      <c r="AN53" s="322"/>
      <c r="AO53" s="322"/>
      <c r="AP53" s="322"/>
      <c r="AQ53" s="323"/>
      <c r="AR53" s="30">
        <f>IF(BB47="","",BB47)</f>
        <v>6</v>
      </c>
      <c r="AS53" s="26" t="str">
        <f t="shared" si="6"/>
        <v>-</v>
      </c>
      <c r="AT53" s="31">
        <f>IF(AZ47="","",AZ47)</f>
        <v>15</v>
      </c>
      <c r="AU53" s="347">
        <f>IF(AW50="","",AW50)</f>
      </c>
      <c r="AV53" s="8">
        <f>IF(BB50="","",BB50)</f>
        <v>3</v>
      </c>
      <c r="AW53" s="24" t="str">
        <f t="shared" si="7"/>
        <v>-</v>
      </c>
      <c r="AX53" s="31">
        <f>IF(AZ50="","",AZ50)</f>
        <v>15</v>
      </c>
      <c r="AY53" s="347" t="str">
        <f>IF(BA50="","",BA50)</f>
        <v>-</v>
      </c>
      <c r="AZ53" s="354"/>
      <c r="BA53" s="355"/>
      <c r="BB53" s="355"/>
      <c r="BC53" s="356"/>
      <c r="BD53" s="55"/>
      <c r="BE53" s="24">
        <f t="shared" si="5"/>
      </c>
      <c r="BF53" s="58"/>
      <c r="BG53" s="358"/>
      <c r="BH53" s="17">
        <f>BM52</f>
        <v>0</v>
      </c>
      <c r="BI53" s="18" t="s">
        <v>19</v>
      </c>
      <c r="BJ53" s="18">
        <f>BN52</f>
        <v>3</v>
      </c>
      <c r="BK53" s="19" t="s">
        <v>7</v>
      </c>
      <c r="BL53" s="38"/>
      <c r="BM53" s="250"/>
      <c r="BN53" s="3"/>
      <c r="BO53" s="250"/>
      <c r="BP53" s="3"/>
      <c r="BQ53" s="254"/>
      <c r="BR53" s="3"/>
      <c r="BS53" s="3"/>
      <c r="BT53" s="254"/>
    </row>
    <row r="54" spans="1:72" ht="9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2"/>
      <c r="Z54" s="42"/>
      <c r="AA54" s="42"/>
      <c r="AB54" s="42"/>
      <c r="AC54" s="38"/>
      <c r="AD54" s="38"/>
      <c r="AE54" s="38"/>
      <c r="AF54" s="38"/>
      <c r="AG54" s="38"/>
      <c r="AH54" s="38"/>
      <c r="AI54" s="334" t="s">
        <v>127</v>
      </c>
      <c r="AJ54" s="335"/>
      <c r="AK54" s="335"/>
      <c r="AL54" s="335"/>
      <c r="AM54" s="336" t="s">
        <v>128</v>
      </c>
      <c r="AN54" s="336"/>
      <c r="AO54" s="336"/>
      <c r="AP54" s="336"/>
      <c r="AQ54" s="337"/>
      <c r="AR54" s="27">
        <f>IF(BF45="","",BF45)</f>
        <v>10</v>
      </c>
      <c r="AS54" s="24" t="str">
        <f t="shared" si="6"/>
        <v>-</v>
      </c>
      <c r="AT54" s="28">
        <f>IF(BD45="","",BD45)</f>
        <v>15</v>
      </c>
      <c r="AU54" s="445" t="str">
        <f>IF(BG45="","",IF(BG45="○","×",IF(BG45="×","○")))</f>
        <v>×</v>
      </c>
      <c r="AV54" s="5">
        <f>IF(BF48="","",BF48)</f>
        <v>7</v>
      </c>
      <c r="AW54" s="29" t="str">
        <f t="shared" si="7"/>
        <v>-</v>
      </c>
      <c r="AX54" s="28">
        <f>IF(BD48="","",BD48)</f>
        <v>15</v>
      </c>
      <c r="AY54" s="445" t="str">
        <f>IF(BG48="","",IF(BG48="○","×",IF(BG48="×","○")))</f>
        <v>○</v>
      </c>
      <c r="AZ54" s="13">
        <f>IF(BF51="","",BF51)</f>
        <v>15</v>
      </c>
      <c r="BA54" s="24" t="str">
        <f>IF(AZ54="","","-")</f>
        <v>-</v>
      </c>
      <c r="BB54" s="33">
        <f>IF(BD51="","",BD51)</f>
        <v>10</v>
      </c>
      <c r="BC54" s="445" t="str">
        <f>IF(BG51="","",IF(BG51="○","×",IF(BG51="×","○")))</f>
        <v>○</v>
      </c>
      <c r="BD54" s="436"/>
      <c r="BE54" s="437"/>
      <c r="BF54" s="437"/>
      <c r="BG54" s="438"/>
      <c r="BH54" s="311" t="s">
        <v>406</v>
      </c>
      <c r="BI54" s="302"/>
      <c r="BJ54" s="302"/>
      <c r="BK54" s="303"/>
      <c r="BL54" s="38"/>
      <c r="BM54" s="251"/>
      <c r="BN54" s="252"/>
      <c r="BO54" s="251"/>
      <c r="BP54" s="252"/>
      <c r="BQ54" s="253"/>
      <c r="BR54" s="252"/>
      <c r="BS54" s="252"/>
      <c r="BT54" s="253"/>
    </row>
    <row r="55" spans="1:72" ht="9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2"/>
      <c r="Z55" s="42"/>
      <c r="AA55" s="42"/>
      <c r="AB55" s="42"/>
      <c r="AC55" s="42"/>
      <c r="AD55" s="42"/>
      <c r="AE55" s="42"/>
      <c r="AF55" s="38"/>
      <c r="AG55" s="38"/>
      <c r="AH55" s="38"/>
      <c r="AI55" s="338" t="s">
        <v>129</v>
      </c>
      <c r="AJ55" s="339"/>
      <c r="AK55" s="339"/>
      <c r="AL55" s="339"/>
      <c r="AM55" s="340" t="s">
        <v>128</v>
      </c>
      <c r="AN55" s="340"/>
      <c r="AO55" s="340"/>
      <c r="AP55" s="340"/>
      <c r="AQ55" s="341"/>
      <c r="AR55" s="27">
        <f>IF(BF46="","",BF46)</f>
        <v>10</v>
      </c>
      <c r="AS55" s="24" t="str">
        <f t="shared" si="6"/>
        <v>-</v>
      </c>
      <c r="AT55" s="28">
        <f>IF(BD46="","",BD46)</f>
        <v>15</v>
      </c>
      <c r="AU55" s="446"/>
      <c r="AV55" s="5">
        <f>IF(BF49="","",BF49)</f>
        <v>15</v>
      </c>
      <c r="AW55" s="24" t="str">
        <f t="shared" si="7"/>
        <v>-</v>
      </c>
      <c r="AX55" s="28">
        <f>IF(BD49="","",BD49)</f>
        <v>7</v>
      </c>
      <c r="AY55" s="446"/>
      <c r="AZ55" s="5">
        <f>IF(BF52="","",BF52)</f>
        <v>15</v>
      </c>
      <c r="BA55" s="24" t="str">
        <f>IF(AZ55="","","-")</f>
        <v>-</v>
      </c>
      <c r="BB55" s="28">
        <f>IF(BD52="","",BD52)</f>
        <v>10</v>
      </c>
      <c r="BC55" s="446" t="str">
        <f>IF(BE52="","",BE52)</f>
        <v>-</v>
      </c>
      <c r="BD55" s="439"/>
      <c r="BE55" s="440"/>
      <c r="BF55" s="440"/>
      <c r="BG55" s="441"/>
      <c r="BH55" s="304"/>
      <c r="BI55" s="301"/>
      <c r="BJ55" s="301"/>
      <c r="BK55" s="298"/>
      <c r="BL55" s="38"/>
      <c r="BM55" s="250">
        <f>COUNTIF(AR54:BG56,"○")</f>
        <v>2</v>
      </c>
      <c r="BN55" s="3">
        <f>COUNTIF(AR54:BG56,"×")</f>
        <v>1</v>
      </c>
      <c r="BO55" s="255">
        <f>(IF((AR54&gt;AT54),1,0))+(IF((AR55&gt;AT55),1,0))+(IF((AR56&gt;AT56),1,0))+(IF((AV54&gt;AX54),1,0))+(IF((AV55&gt;AX55),1,0))+(IF((AV56&gt;AX56),1,0))+(IF((AZ54&gt;BB54),1,0))+(IF((AZ55&gt;BB55),1,0))+(IF((AZ56&gt;BB56),1,0))+(IF((BD54&gt;BF54),1,0))+(IF((BD55&gt;BF55),1,0))+(IF((BD56&gt;BF56),1,0))</f>
        <v>4</v>
      </c>
      <c r="BP55" s="256">
        <f>(IF((AR54&lt;AT54),1,0))+(IF((AR55&lt;AT55),1,0))+(IF((AR56&lt;AT56),1,0))+(IF((AV54&lt;AX54),1,0))+(IF((AV55&lt;AX55),1,0))+(IF((AV56&lt;AX56),1,0))+(IF((AZ54&lt;BB54),1,0))+(IF((AZ55&lt;BB55),1,0))+(IF((AZ56&lt;BB56),1,0))+(IF((BD54&lt;BF54),1,0))+(IF((BD55&lt;BF55),1,0))+(IF((BD56&lt;BF56),1,0))</f>
        <v>3</v>
      </c>
      <c r="BQ55" s="257">
        <f>BO55-BP55</f>
        <v>1</v>
      </c>
      <c r="BR55" s="3">
        <f>SUM(AR54:AR56,AV54:AV56,AZ54:AZ56,BD54:BD56)</f>
        <v>87</v>
      </c>
      <c r="BS55" s="3">
        <f>SUM(AT54:AT56,AX54:AX56,BB54:BB56,BF54:BF56)</f>
        <v>76</v>
      </c>
      <c r="BT55" s="254">
        <f>BR55-BS55</f>
        <v>11</v>
      </c>
    </row>
    <row r="56" spans="1:72" ht="9" customHeight="1" thickBo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2"/>
      <c r="Z56" s="42"/>
      <c r="AA56" s="42"/>
      <c r="AB56" s="42"/>
      <c r="AC56" s="42"/>
      <c r="AD56" s="42"/>
      <c r="AE56" s="42"/>
      <c r="AF56" s="38"/>
      <c r="AG56" s="38"/>
      <c r="AH56" s="38"/>
      <c r="AI56" s="362"/>
      <c r="AJ56" s="363"/>
      <c r="AK56" s="363"/>
      <c r="AL56" s="363"/>
      <c r="AM56" s="363" t="s">
        <v>130</v>
      </c>
      <c r="AN56" s="363"/>
      <c r="AO56" s="363"/>
      <c r="AP56" s="363"/>
      <c r="AQ56" s="364"/>
      <c r="AR56" s="34">
        <f>IF(BF47="","",BF47)</f>
      </c>
      <c r="AS56" s="35">
        <f t="shared" si="6"/>
      </c>
      <c r="AT56" s="36">
        <f>IF(BD47="","",BD47)</f>
      </c>
      <c r="AU56" s="418"/>
      <c r="AV56" s="37">
        <f>IF(BF50="","",BF50)</f>
        <v>15</v>
      </c>
      <c r="AW56" s="35" t="str">
        <f t="shared" si="7"/>
        <v>-</v>
      </c>
      <c r="AX56" s="36">
        <f>IF(BD50="","",BD50)</f>
        <v>4</v>
      </c>
      <c r="AY56" s="418"/>
      <c r="AZ56" s="37">
        <f>IF(BF53="","",BF53)</f>
      </c>
      <c r="BA56" s="35">
        <f>IF(AZ56="","","-")</f>
      </c>
      <c r="BB56" s="36">
        <f>IF(BD53="","",BD53)</f>
      </c>
      <c r="BC56" s="418">
        <f>IF(BE53="","",BE53)</f>
      </c>
      <c r="BD56" s="442"/>
      <c r="BE56" s="443"/>
      <c r="BF56" s="443"/>
      <c r="BG56" s="444"/>
      <c r="BH56" s="20">
        <f>BM55</f>
        <v>2</v>
      </c>
      <c r="BI56" s="21" t="s">
        <v>19</v>
      </c>
      <c r="BJ56" s="21">
        <f>BN55</f>
        <v>1</v>
      </c>
      <c r="BK56" s="22" t="s">
        <v>7</v>
      </c>
      <c r="BL56" s="38"/>
      <c r="BM56" s="258"/>
      <c r="BN56" s="259"/>
      <c r="BO56" s="258"/>
      <c r="BP56" s="259"/>
      <c r="BQ56" s="260"/>
      <c r="BR56" s="259"/>
      <c r="BS56" s="259"/>
      <c r="BT56" s="260"/>
    </row>
    <row r="57" spans="1:72" ht="9" customHeight="1" thickBo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2"/>
      <c r="Z57" s="42"/>
      <c r="AA57" s="42"/>
      <c r="AB57" s="42"/>
      <c r="AC57" s="42"/>
      <c r="AD57" s="42"/>
      <c r="AE57" s="42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9"/>
      <c r="BS57" s="39"/>
      <c r="BT57" s="39"/>
    </row>
    <row r="58" spans="1:72" ht="9" customHeight="1">
      <c r="A58" s="38"/>
      <c r="B58" s="328" t="s">
        <v>80</v>
      </c>
      <c r="C58" s="330"/>
      <c r="D58" s="416" t="str">
        <f>B60</f>
        <v>星加聡司</v>
      </c>
      <c r="E58" s="400"/>
      <c r="F58" s="400"/>
      <c r="G58" s="401"/>
      <c r="H58" s="399" t="str">
        <f>B63</f>
        <v>竹川慶二</v>
      </c>
      <c r="I58" s="400"/>
      <c r="J58" s="400"/>
      <c r="K58" s="401"/>
      <c r="L58" s="421" t="str">
        <f>B66</f>
        <v>野間信洋</v>
      </c>
      <c r="M58" s="422"/>
      <c r="N58" s="422"/>
      <c r="O58" s="423"/>
      <c r="P58" s="399" t="str">
        <f>B69</f>
        <v>古土井健</v>
      </c>
      <c r="Q58" s="400"/>
      <c r="R58" s="400"/>
      <c r="S58" s="402"/>
      <c r="T58" s="403" t="s">
        <v>1</v>
      </c>
      <c r="U58" s="404"/>
      <c r="V58" s="404"/>
      <c r="W58" s="405"/>
      <c r="X58" s="38"/>
      <c r="Y58" s="393" t="s">
        <v>3</v>
      </c>
      <c r="Z58" s="395"/>
      <c r="AA58" s="393" t="s">
        <v>4</v>
      </c>
      <c r="AB58" s="394"/>
      <c r="AC58" s="395"/>
      <c r="AD58" s="396" t="s">
        <v>5</v>
      </c>
      <c r="AE58" s="397"/>
      <c r="AF58" s="398"/>
      <c r="AG58" s="38"/>
      <c r="AH58" s="38"/>
      <c r="AI58" s="328" t="s">
        <v>79</v>
      </c>
      <c r="AJ58" s="329"/>
      <c r="AK58" s="329"/>
      <c r="AL58" s="329"/>
      <c r="AM58" s="329"/>
      <c r="AN58" s="329"/>
      <c r="AO58" s="329"/>
      <c r="AP58" s="329"/>
      <c r="AQ58" s="330"/>
      <c r="AR58" s="416" t="str">
        <f>AI60</f>
        <v>向井健太</v>
      </c>
      <c r="AS58" s="400"/>
      <c r="AT58" s="400"/>
      <c r="AU58" s="401"/>
      <c r="AV58" s="399" t="str">
        <f>AI63</f>
        <v>南部和誉</v>
      </c>
      <c r="AW58" s="400"/>
      <c r="AX58" s="400"/>
      <c r="AY58" s="401"/>
      <c r="AZ58" s="399" t="str">
        <f>AI66</f>
        <v>大西博文</v>
      </c>
      <c r="BA58" s="400"/>
      <c r="BB58" s="400"/>
      <c r="BC58" s="401"/>
      <c r="BD58" s="399" t="str">
        <f>AI69</f>
        <v>三谷真司</v>
      </c>
      <c r="BE58" s="400"/>
      <c r="BF58" s="400"/>
      <c r="BG58" s="402"/>
      <c r="BH58" s="403" t="s">
        <v>1</v>
      </c>
      <c r="BI58" s="404"/>
      <c r="BJ58" s="404"/>
      <c r="BK58" s="405"/>
      <c r="BL58" s="38"/>
      <c r="BM58" s="393" t="s">
        <v>3</v>
      </c>
      <c r="BN58" s="395"/>
      <c r="BO58" s="393" t="s">
        <v>4</v>
      </c>
      <c r="BP58" s="394"/>
      <c r="BQ58" s="395"/>
      <c r="BR58" s="396" t="s">
        <v>5</v>
      </c>
      <c r="BS58" s="397"/>
      <c r="BT58" s="398"/>
    </row>
    <row r="59" spans="1:72" ht="9" customHeight="1" thickBot="1">
      <c r="A59" s="38"/>
      <c r="B59" s="331"/>
      <c r="C59" s="333"/>
      <c r="D59" s="417" t="str">
        <f>B61</f>
        <v>越智</v>
      </c>
      <c r="E59" s="369"/>
      <c r="F59" s="369"/>
      <c r="G59" s="418"/>
      <c r="H59" s="368" t="str">
        <f>B64</f>
        <v>長原芽美</v>
      </c>
      <c r="I59" s="369"/>
      <c r="J59" s="369"/>
      <c r="K59" s="418"/>
      <c r="L59" s="424" t="str">
        <f>B67</f>
        <v>羽藤芽里</v>
      </c>
      <c r="M59" s="425"/>
      <c r="N59" s="425"/>
      <c r="O59" s="426"/>
      <c r="P59" s="368" t="str">
        <f>B70</f>
        <v>奥山佑子</v>
      </c>
      <c r="Q59" s="369"/>
      <c r="R59" s="369"/>
      <c r="S59" s="370"/>
      <c r="T59" s="427" t="s">
        <v>2</v>
      </c>
      <c r="U59" s="428"/>
      <c r="V59" s="428"/>
      <c r="W59" s="429"/>
      <c r="X59" s="38"/>
      <c r="Y59" s="247" t="s">
        <v>6</v>
      </c>
      <c r="Z59" s="249" t="s">
        <v>7</v>
      </c>
      <c r="AA59" s="247" t="s">
        <v>26</v>
      </c>
      <c r="AB59" s="249" t="s">
        <v>8</v>
      </c>
      <c r="AC59" s="248" t="s">
        <v>9</v>
      </c>
      <c r="AD59" s="249" t="s">
        <v>20</v>
      </c>
      <c r="AE59" s="249" t="s">
        <v>8</v>
      </c>
      <c r="AF59" s="248" t="s">
        <v>9</v>
      </c>
      <c r="AG59" s="38"/>
      <c r="AH59" s="38"/>
      <c r="AI59" s="331"/>
      <c r="AJ59" s="332"/>
      <c r="AK59" s="332"/>
      <c r="AL59" s="332"/>
      <c r="AM59" s="332"/>
      <c r="AN59" s="332"/>
      <c r="AO59" s="332"/>
      <c r="AP59" s="332"/>
      <c r="AQ59" s="333"/>
      <c r="AR59" s="417" t="str">
        <f>AI61</f>
        <v>近藤早津紀</v>
      </c>
      <c r="AS59" s="369"/>
      <c r="AT59" s="369"/>
      <c r="AU59" s="418"/>
      <c r="AV59" s="368" t="str">
        <f>AI64</f>
        <v>山内真樹</v>
      </c>
      <c r="AW59" s="369"/>
      <c r="AX59" s="369"/>
      <c r="AY59" s="418"/>
      <c r="AZ59" s="368" t="str">
        <f>AI67</f>
        <v>薦田あかね</v>
      </c>
      <c r="BA59" s="369"/>
      <c r="BB59" s="369"/>
      <c r="BC59" s="418"/>
      <c r="BD59" s="368" t="str">
        <f>AI70</f>
        <v>長町佐季</v>
      </c>
      <c r="BE59" s="369"/>
      <c r="BF59" s="369"/>
      <c r="BG59" s="370"/>
      <c r="BH59" s="371" t="s">
        <v>2</v>
      </c>
      <c r="BI59" s="372"/>
      <c r="BJ59" s="372"/>
      <c r="BK59" s="373"/>
      <c r="BL59" s="38"/>
      <c r="BM59" s="247" t="s">
        <v>6</v>
      </c>
      <c r="BN59" s="249" t="s">
        <v>7</v>
      </c>
      <c r="BO59" s="247" t="s">
        <v>26</v>
      </c>
      <c r="BP59" s="249" t="s">
        <v>8</v>
      </c>
      <c r="BQ59" s="248" t="s">
        <v>9</v>
      </c>
      <c r="BR59" s="249" t="s">
        <v>20</v>
      </c>
      <c r="BS59" s="249" t="s">
        <v>8</v>
      </c>
      <c r="BT59" s="248" t="s">
        <v>9</v>
      </c>
    </row>
    <row r="60" spans="1:72" ht="9" customHeight="1">
      <c r="A60" s="38"/>
      <c r="B60" s="97" t="s">
        <v>139</v>
      </c>
      <c r="C60" s="98" t="s">
        <v>34</v>
      </c>
      <c r="D60" s="378"/>
      <c r="E60" s="379"/>
      <c r="F60" s="379"/>
      <c r="G60" s="380"/>
      <c r="H60" s="54">
        <v>7</v>
      </c>
      <c r="I60" s="24" t="str">
        <f>IF(H60="","","-")</f>
        <v>-</v>
      </c>
      <c r="J60" s="56">
        <v>15</v>
      </c>
      <c r="K60" s="383" t="str">
        <f>IF(H60&lt;&gt;"",IF(H60&gt;J60,IF(H61&gt;J61,"○",IF(H62&gt;J62,"○","×")),IF(H61&gt;J61,IF(H62&gt;J62,"○","×"),"×")),"")</f>
        <v>×</v>
      </c>
      <c r="L60" s="54"/>
      <c r="M60" s="25">
        <f aca="true" t="shared" si="8" ref="M60:M65">IF(L60="","","-")</f>
      </c>
      <c r="N60" s="59"/>
      <c r="O60" s="383">
        <f>IF(L60&lt;&gt;"",IF(L60&gt;N60,IF(L61&gt;N61,"○",IF(L62&gt;N62,"○","×")),IF(L61&gt;N61,IF(L62&gt;N62,"○","×"),"×")),"")</f>
      </c>
      <c r="P60" s="60">
        <v>8</v>
      </c>
      <c r="Q60" s="25" t="str">
        <f aca="true" t="shared" si="9" ref="Q60:Q68">IF(P60="","","-")</f>
        <v>-</v>
      </c>
      <c r="R60" s="56">
        <v>15</v>
      </c>
      <c r="S60" s="386" t="str">
        <f>IF(P60&lt;&gt;"",IF(P60&gt;R60,IF(P61&gt;R61,"○",IF(P62&gt;R62,"○","×")),IF(P61&gt;R61,IF(P62&gt;R62,"○","×"),"×")),"")</f>
        <v>○</v>
      </c>
      <c r="T60" s="387" t="s">
        <v>359</v>
      </c>
      <c r="U60" s="388"/>
      <c r="V60" s="388"/>
      <c r="W60" s="389"/>
      <c r="X60" s="38"/>
      <c r="Y60" s="250"/>
      <c r="Z60" s="3"/>
      <c r="AA60" s="251"/>
      <c r="AB60" s="252"/>
      <c r="AC60" s="253"/>
      <c r="AD60" s="3"/>
      <c r="AE60" s="3"/>
      <c r="AF60" s="254"/>
      <c r="AG60" s="38"/>
      <c r="AH60" s="38"/>
      <c r="AI60" s="408" t="s">
        <v>81</v>
      </c>
      <c r="AJ60" s="409"/>
      <c r="AK60" s="409"/>
      <c r="AL60" s="409"/>
      <c r="AM60" s="410" t="s">
        <v>131</v>
      </c>
      <c r="AN60" s="410"/>
      <c r="AO60" s="410"/>
      <c r="AP60" s="410"/>
      <c r="AQ60" s="411"/>
      <c r="AR60" s="378"/>
      <c r="AS60" s="379"/>
      <c r="AT60" s="379"/>
      <c r="AU60" s="380"/>
      <c r="AV60" s="54">
        <v>12</v>
      </c>
      <c r="AW60" s="24" t="str">
        <f>IF(AV60="","","-")</f>
        <v>-</v>
      </c>
      <c r="AX60" s="56">
        <v>15</v>
      </c>
      <c r="AY60" s="383" t="str">
        <f>IF(AV60&lt;&gt;"",IF(AV60&gt;AX60,IF(AV61&gt;AX61,"○",IF(AV62&gt;AX62,"○","×")),IF(AV61&gt;AX61,IF(AV62&gt;AX62,"○","×"),"×")),"")</f>
        <v>×</v>
      </c>
      <c r="AZ60" s="54">
        <v>15</v>
      </c>
      <c r="BA60" s="25" t="str">
        <f aca="true" t="shared" si="10" ref="BA60:BA65">IF(AZ60="","","-")</f>
        <v>-</v>
      </c>
      <c r="BB60" s="59">
        <v>10</v>
      </c>
      <c r="BC60" s="383" t="str">
        <f>IF(AZ60&lt;&gt;"",IF(AZ60&gt;BB60,IF(AZ61&gt;BB61,"○",IF(AZ62&gt;BB62,"○","×")),IF(AZ61&gt;BB61,IF(AZ62&gt;BB62,"○","×"),"×")),"")</f>
        <v>○</v>
      </c>
      <c r="BD60" s="60">
        <v>15</v>
      </c>
      <c r="BE60" s="25" t="str">
        <f aca="true" t="shared" si="11" ref="BE60:BE68">IF(BD60="","","-")</f>
        <v>-</v>
      </c>
      <c r="BF60" s="56">
        <v>6</v>
      </c>
      <c r="BG60" s="386" t="str">
        <f>IF(BD60&lt;&gt;"",IF(BD60&gt;BF60,IF(BD61&gt;BF61,"○",IF(BD62&gt;BF62,"○","×")),IF(BD61&gt;BF61,IF(BD62&gt;BF62,"○","×"),"×")),"")</f>
        <v>○</v>
      </c>
      <c r="BH60" s="387" t="s">
        <v>357</v>
      </c>
      <c r="BI60" s="388"/>
      <c r="BJ60" s="388"/>
      <c r="BK60" s="389"/>
      <c r="BL60" s="38"/>
      <c r="BM60" s="250"/>
      <c r="BN60" s="3"/>
      <c r="BO60" s="251"/>
      <c r="BP60" s="252"/>
      <c r="BQ60" s="253"/>
      <c r="BR60" s="3"/>
      <c r="BS60" s="3"/>
      <c r="BT60" s="254"/>
    </row>
    <row r="61" spans="1:72" ht="9" customHeight="1">
      <c r="A61" s="38"/>
      <c r="B61" s="99" t="s">
        <v>368</v>
      </c>
      <c r="C61" s="100"/>
      <c r="D61" s="381"/>
      <c r="E61" s="352"/>
      <c r="F61" s="352"/>
      <c r="G61" s="353"/>
      <c r="H61" s="54">
        <v>5</v>
      </c>
      <c r="I61" s="24" t="str">
        <f>IF(H61="","","-")</f>
        <v>-</v>
      </c>
      <c r="J61" s="57">
        <v>15</v>
      </c>
      <c r="K61" s="384"/>
      <c r="L61" s="54"/>
      <c r="M61" s="24">
        <f t="shared" si="8"/>
      </c>
      <c r="N61" s="56"/>
      <c r="O61" s="384"/>
      <c r="P61" s="54">
        <v>15</v>
      </c>
      <c r="Q61" s="24" t="str">
        <f t="shared" si="9"/>
        <v>-</v>
      </c>
      <c r="R61" s="56">
        <v>14</v>
      </c>
      <c r="S61" s="357"/>
      <c r="T61" s="304"/>
      <c r="U61" s="301"/>
      <c r="V61" s="301"/>
      <c r="W61" s="298"/>
      <c r="X61" s="38"/>
      <c r="Y61" s="250">
        <f>COUNTIF(D60:S62,"○")</f>
        <v>1</v>
      </c>
      <c r="Z61" s="3">
        <f>COUNTIF(D60:S62,"×")</f>
        <v>1</v>
      </c>
      <c r="AA61" s="255">
        <f>(IF((D60&gt;F60),1,0))+(IF((D61&gt;F61),1,0))+(IF((D62&gt;F62),1,0))+(IF((H60&gt;J60),1,0))+(IF((H61&gt;J61),1,0))+(IF((H62&gt;J62),1,0))+(IF((L60&gt;N60),1,0))+(IF((L61&gt;N61),1,0))+(IF((L62&gt;N62),1,0))+(IF((P60&gt;R60),1,0))+(IF((P61&gt;R61),1,0))+(IF((P62&gt;R62),1,0))</f>
        <v>2</v>
      </c>
      <c r="AB61" s="256">
        <f>(IF((D60&lt;F60),1,0))+(IF((D61&lt;F61),1,0))+(IF((D62&lt;F62),1,0))+(IF((H60&lt;J60),1,0))+(IF((H61&lt;J61),1,0))+(IF((H62&lt;J62),1,0))+(IF((L60&lt;N60),1,0))+(IF((L61&lt;N61),1,0))+(IF((L62&lt;N62),1,0))+(IF((P60&lt;R60),1,0))+(IF((P61&lt;R61),1,0))+(IF((P62&lt;R62),1,0))</f>
        <v>3</v>
      </c>
      <c r="AC61" s="257">
        <f>AA61-AB61</f>
        <v>-1</v>
      </c>
      <c r="AD61" s="3">
        <f>SUM(D60:D62,H60:H62,L60:L62,P60:P62)</f>
        <v>50</v>
      </c>
      <c r="AE61" s="3">
        <f>SUM(F60:F62,J60:J62,N60:N62,R60:R62)</f>
        <v>73</v>
      </c>
      <c r="AF61" s="254">
        <f>AD61-AE61</f>
        <v>-23</v>
      </c>
      <c r="AG61" s="38"/>
      <c r="AH61" s="38"/>
      <c r="AI61" s="299" t="s">
        <v>84</v>
      </c>
      <c r="AJ61" s="300"/>
      <c r="AK61" s="300"/>
      <c r="AL61" s="300"/>
      <c r="AM61" s="297" t="s">
        <v>132</v>
      </c>
      <c r="AN61" s="297"/>
      <c r="AO61" s="297"/>
      <c r="AP61" s="297"/>
      <c r="AQ61" s="320"/>
      <c r="AR61" s="381"/>
      <c r="AS61" s="352"/>
      <c r="AT61" s="352"/>
      <c r="AU61" s="353"/>
      <c r="AV61" s="54">
        <v>15</v>
      </c>
      <c r="AW61" s="24" t="str">
        <f>IF(AV61="","","-")</f>
        <v>-</v>
      </c>
      <c r="AX61" s="57">
        <v>8</v>
      </c>
      <c r="AY61" s="384"/>
      <c r="AZ61" s="54">
        <v>15</v>
      </c>
      <c r="BA61" s="24" t="str">
        <f t="shared" si="10"/>
        <v>-</v>
      </c>
      <c r="BB61" s="56">
        <v>12</v>
      </c>
      <c r="BC61" s="384"/>
      <c r="BD61" s="54">
        <v>15</v>
      </c>
      <c r="BE61" s="24" t="str">
        <f t="shared" si="11"/>
        <v>-</v>
      </c>
      <c r="BF61" s="56">
        <v>11</v>
      </c>
      <c r="BG61" s="357"/>
      <c r="BH61" s="304"/>
      <c r="BI61" s="301"/>
      <c r="BJ61" s="301"/>
      <c r="BK61" s="298"/>
      <c r="BL61" s="38"/>
      <c r="BM61" s="250">
        <f>COUNTIF(AR60:BG62,"○")</f>
        <v>2</v>
      </c>
      <c r="BN61" s="3">
        <f>COUNTIF(AR60:BG62,"×")</f>
        <v>1</v>
      </c>
      <c r="BO61" s="255">
        <f>(IF((AR60&gt;AT60),1,0))+(IF((AR61&gt;AT61),1,0))+(IF((AR62&gt;AT62),1,0))+(IF((AV60&gt;AX60),1,0))+(IF((AV61&gt;AX61),1,0))+(IF((AV62&gt;AX62),1,0))+(IF((AZ60&gt;BB60),1,0))+(IF((AZ61&gt;BB61),1,0))+(IF((AZ62&gt;BB62),1,0))+(IF((BD60&gt;BF60),1,0))+(IF((BD61&gt;BF61),1,0))+(IF((BD62&gt;BF62),1,0))</f>
        <v>5</v>
      </c>
      <c r="BP61" s="256">
        <f>(IF((AR60&lt;AT60),1,0))+(IF((AR61&lt;AT61),1,0))+(IF((AR62&lt;AT62),1,0))+(IF((AV60&lt;AX60),1,0))+(IF((AV61&lt;AX61),1,0))+(IF((AV62&lt;AX62),1,0))+(IF((AZ60&lt;BB60),1,0))+(IF((AZ61&lt;BB61),1,0))+(IF((AZ62&lt;BB62),1,0))+(IF((BD60&lt;BF60),1,0))+(IF((BD61&lt;BF61),1,0))+(IF((BD62&lt;BF62),1,0))</f>
        <v>2</v>
      </c>
      <c r="BQ61" s="257">
        <f>BO61-BP61</f>
        <v>3</v>
      </c>
      <c r="BR61" s="3">
        <f>SUM(AR60:AR62,AV60:AV62,AZ60:AZ62,BD60:BD62)</f>
        <v>100</v>
      </c>
      <c r="BS61" s="3">
        <f>SUM(AT60:AT62,AX60:AX62,BB60:BB62,BF60:BF62)</f>
        <v>77</v>
      </c>
      <c r="BT61" s="254">
        <f>BR61-BS61</f>
        <v>23</v>
      </c>
    </row>
    <row r="62" spans="1:72" ht="9" customHeight="1">
      <c r="A62" s="38"/>
      <c r="B62" s="99"/>
      <c r="C62" s="119" t="s">
        <v>28</v>
      </c>
      <c r="D62" s="382"/>
      <c r="E62" s="355"/>
      <c r="F62" s="355"/>
      <c r="G62" s="356"/>
      <c r="H62" s="55"/>
      <c r="I62" s="24">
        <f>IF(H62="","","-")</f>
      </c>
      <c r="J62" s="58"/>
      <c r="K62" s="385"/>
      <c r="L62" s="55"/>
      <c r="M62" s="26">
        <f t="shared" si="8"/>
      </c>
      <c r="N62" s="58"/>
      <c r="O62" s="384"/>
      <c r="P62" s="55">
        <v>15</v>
      </c>
      <c r="Q62" s="26" t="str">
        <f t="shared" si="9"/>
        <v>-</v>
      </c>
      <c r="R62" s="58">
        <v>14</v>
      </c>
      <c r="S62" s="357"/>
      <c r="T62" s="17">
        <f>Y61</f>
        <v>1</v>
      </c>
      <c r="U62" s="18" t="s">
        <v>19</v>
      </c>
      <c r="V62" s="18">
        <f>Z61</f>
        <v>1</v>
      </c>
      <c r="W62" s="19" t="s">
        <v>7</v>
      </c>
      <c r="X62" s="38"/>
      <c r="Y62" s="250"/>
      <c r="Z62" s="3"/>
      <c r="AA62" s="250"/>
      <c r="AB62" s="3"/>
      <c r="AC62" s="254"/>
      <c r="AD62" s="3"/>
      <c r="AE62" s="3"/>
      <c r="AF62" s="254"/>
      <c r="AG62" s="38"/>
      <c r="AH62" s="38"/>
      <c r="AI62" s="321"/>
      <c r="AJ62" s="322"/>
      <c r="AK62" s="322"/>
      <c r="AL62" s="322"/>
      <c r="AM62" s="322" t="s">
        <v>106</v>
      </c>
      <c r="AN62" s="322"/>
      <c r="AO62" s="322"/>
      <c r="AP62" s="322"/>
      <c r="AQ62" s="323"/>
      <c r="AR62" s="382"/>
      <c r="AS62" s="355"/>
      <c r="AT62" s="355"/>
      <c r="AU62" s="356"/>
      <c r="AV62" s="55">
        <v>13</v>
      </c>
      <c r="AW62" s="24" t="str">
        <f>IF(AV62="","","-")</f>
        <v>-</v>
      </c>
      <c r="AX62" s="58">
        <v>15</v>
      </c>
      <c r="AY62" s="385"/>
      <c r="AZ62" s="55"/>
      <c r="BA62" s="26">
        <f t="shared" si="10"/>
      </c>
      <c r="BB62" s="58"/>
      <c r="BC62" s="384"/>
      <c r="BD62" s="55"/>
      <c r="BE62" s="26">
        <f t="shared" si="11"/>
      </c>
      <c r="BF62" s="58"/>
      <c r="BG62" s="357"/>
      <c r="BH62" s="17">
        <f>BM61</f>
        <v>2</v>
      </c>
      <c r="BI62" s="18" t="s">
        <v>19</v>
      </c>
      <c r="BJ62" s="18">
        <f>BN61</f>
        <v>1</v>
      </c>
      <c r="BK62" s="19" t="s">
        <v>7</v>
      </c>
      <c r="BL62" s="38"/>
      <c r="BM62" s="250"/>
      <c r="BN62" s="3"/>
      <c r="BO62" s="250"/>
      <c r="BP62" s="3"/>
      <c r="BQ62" s="254"/>
      <c r="BR62" s="3"/>
      <c r="BS62" s="3"/>
      <c r="BT62" s="254"/>
    </row>
    <row r="63" spans="1:72" ht="9" customHeight="1">
      <c r="A63" s="38"/>
      <c r="B63" s="225" t="s">
        <v>63</v>
      </c>
      <c r="C63" s="226" t="s">
        <v>85</v>
      </c>
      <c r="D63" s="27">
        <f>IF(J60="","",J60)</f>
        <v>15</v>
      </c>
      <c r="E63" s="24" t="str">
        <f aca="true" t="shared" si="12" ref="E63:E71">IF(D63="","","-")</f>
        <v>-</v>
      </c>
      <c r="F63" s="28">
        <f>IF(H60="","",H60)</f>
        <v>7</v>
      </c>
      <c r="G63" s="345" t="str">
        <f>IF(K60="","",IF(K60="○","×",IF(K60="×","○")))</f>
        <v>○</v>
      </c>
      <c r="H63" s="348"/>
      <c r="I63" s="349"/>
      <c r="J63" s="349"/>
      <c r="K63" s="350"/>
      <c r="L63" s="54"/>
      <c r="M63" s="24">
        <f t="shared" si="8"/>
      </c>
      <c r="N63" s="56"/>
      <c r="O63" s="406">
        <f>IF(L63&lt;&gt;"",IF(L63&gt;N63,IF(L64&gt;N64,"○",IF(L65&gt;N65,"○","×")),IF(L64&gt;N64,IF(L65&gt;N65,"○","×"),"×")),"")</f>
      </c>
      <c r="P63" s="54">
        <v>15</v>
      </c>
      <c r="Q63" s="24" t="str">
        <f t="shared" si="9"/>
        <v>-</v>
      </c>
      <c r="R63" s="56">
        <v>6</v>
      </c>
      <c r="S63" s="365" t="str">
        <f>IF(P63&lt;&gt;"",IF(P63&gt;R63,IF(P64&gt;R64,"○",IF(P65&gt;R65,"○","×")),IF(P64&gt;R64,IF(P65&gt;R65,"○","×"),"×")),"")</f>
        <v>○</v>
      </c>
      <c r="T63" s="479" t="s">
        <v>357</v>
      </c>
      <c r="U63" s="480"/>
      <c r="V63" s="480"/>
      <c r="W63" s="481"/>
      <c r="X63" s="38"/>
      <c r="Y63" s="251"/>
      <c r="Z63" s="252"/>
      <c r="AA63" s="251"/>
      <c r="AB63" s="252"/>
      <c r="AC63" s="253"/>
      <c r="AD63" s="252"/>
      <c r="AE63" s="252"/>
      <c r="AF63" s="253"/>
      <c r="AG63" s="38"/>
      <c r="AH63" s="38"/>
      <c r="AI63" s="334" t="s">
        <v>133</v>
      </c>
      <c r="AJ63" s="335"/>
      <c r="AK63" s="335"/>
      <c r="AL63" s="335"/>
      <c r="AM63" s="336" t="s">
        <v>122</v>
      </c>
      <c r="AN63" s="336"/>
      <c r="AO63" s="336"/>
      <c r="AP63" s="336"/>
      <c r="AQ63" s="337"/>
      <c r="AR63" s="27">
        <f>IF(AX60="","",AX60)</f>
        <v>15</v>
      </c>
      <c r="AS63" s="24" t="str">
        <f aca="true" t="shared" si="13" ref="AS63:AS71">IF(AR63="","","-")</f>
        <v>-</v>
      </c>
      <c r="AT63" s="28">
        <f>IF(AV60="","",AV60)</f>
        <v>12</v>
      </c>
      <c r="AU63" s="345" t="str">
        <f>IF(AY60="","",IF(AY60="○","×",IF(AY60="×","○")))</f>
        <v>○</v>
      </c>
      <c r="AV63" s="348"/>
      <c r="AW63" s="349"/>
      <c r="AX63" s="349"/>
      <c r="AY63" s="350"/>
      <c r="AZ63" s="54">
        <v>15</v>
      </c>
      <c r="BA63" s="24" t="str">
        <f t="shared" si="10"/>
        <v>-</v>
      </c>
      <c r="BB63" s="56">
        <v>10</v>
      </c>
      <c r="BC63" s="406" t="str">
        <f>IF(AZ63&lt;&gt;"",IF(AZ63&gt;BB63,IF(AZ64&gt;BB64,"○",IF(AZ65&gt;BB65,"○","×")),IF(AZ64&gt;BB64,IF(AZ65&gt;BB65,"○","×"),"×")),"")</f>
        <v>○</v>
      </c>
      <c r="BD63" s="54">
        <v>15</v>
      </c>
      <c r="BE63" s="24" t="str">
        <f t="shared" si="11"/>
        <v>-</v>
      </c>
      <c r="BF63" s="56">
        <v>10</v>
      </c>
      <c r="BG63" s="365" t="str">
        <f>IF(BD63&lt;&gt;"",IF(BD63&gt;BF63,IF(BD64&gt;BF64,"○",IF(BD65&gt;BF65,"○","×")),IF(BD64&gt;BF64,IF(BD65&gt;BF65,"○","×"),"×")),"")</f>
        <v>○</v>
      </c>
      <c r="BH63" s="311" t="s">
        <v>407</v>
      </c>
      <c r="BI63" s="302"/>
      <c r="BJ63" s="302"/>
      <c r="BK63" s="303"/>
      <c r="BL63" s="38"/>
      <c r="BM63" s="251"/>
      <c r="BN63" s="252"/>
      <c r="BO63" s="251"/>
      <c r="BP63" s="252"/>
      <c r="BQ63" s="253"/>
      <c r="BR63" s="252"/>
      <c r="BS63" s="252"/>
      <c r="BT63" s="253"/>
    </row>
    <row r="64" spans="1:72" ht="9" customHeight="1">
      <c r="A64" s="38"/>
      <c r="B64" s="11" t="s">
        <v>32</v>
      </c>
      <c r="C64" s="91" t="s">
        <v>85</v>
      </c>
      <c r="D64" s="27">
        <f>IF(J61="","",J61)</f>
        <v>15</v>
      </c>
      <c r="E64" s="24" t="str">
        <f t="shared" si="12"/>
        <v>-</v>
      </c>
      <c r="F64" s="28">
        <f>IF(H61="","",H61)</f>
        <v>5</v>
      </c>
      <c r="G64" s="346" t="str">
        <f>IF(I61="","",I61)</f>
        <v>-</v>
      </c>
      <c r="H64" s="351"/>
      <c r="I64" s="352"/>
      <c r="J64" s="352"/>
      <c r="K64" s="353"/>
      <c r="L64" s="54"/>
      <c r="M64" s="24">
        <f t="shared" si="8"/>
      </c>
      <c r="N64" s="56"/>
      <c r="O64" s="384"/>
      <c r="P64" s="54">
        <v>15</v>
      </c>
      <c r="Q64" s="24" t="str">
        <f t="shared" si="9"/>
        <v>-</v>
      </c>
      <c r="R64" s="56">
        <v>5</v>
      </c>
      <c r="S64" s="357"/>
      <c r="T64" s="482"/>
      <c r="U64" s="483"/>
      <c r="V64" s="483"/>
      <c r="W64" s="484"/>
      <c r="X64" s="38"/>
      <c r="Y64" s="250">
        <f>COUNTIF(D63:S65,"○")</f>
        <v>2</v>
      </c>
      <c r="Z64" s="3">
        <f>COUNTIF(D63:S65,"×")</f>
        <v>0</v>
      </c>
      <c r="AA64" s="255">
        <f>(IF((D63&gt;F63),1,0))+(IF((D64&gt;F64),1,0))+(IF((D65&gt;F65),1,0))+(IF((H63&gt;J63),1,0))+(IF((H64&gt;J64),1,0))+(IF((H65&gt;J65),1,0))+(IF((L63&gt;N63),1,0))+(IF((L64&gt;N64),1,0))+(IF((L65&gt;N65),1,0))+(IF((P63&gt;R63),1,0))+(IF((P64&gt;R64),1,0))+(IF((P65&gt;R65),1,0))</f>
        <v>4</v>
      </c>
      <c r="AB64" s="256">
        <f>(IF((D63&lt;F63),1,0))+(IF((D64&lt;F64),1,0))+(IF((D65&lt;F65),1,0))+(IF((H63&lt;J63),1,0))+(IF((H64&lt;J64),1,0))+(IF((H65&lt;J65),1,0))+(IF((L63&lt;N63),1,0))+(IF((L64&lt;N64),1,0))+(IF((L65&lt;N65),1,0))+(IF((P63&lt;R63),1,0))+(IF((P64&lt;R64),1,0))+(IF((P65&lt;R65),1,0))</f>
        <v>0</v>
      </c>
      <c r="AC64" s="257">
        <f>AA64-AB64</f>
        <v>4</v>
      </c>
      <c r="AD64" s="3">
        <f>SUM(D63:D65,H63:H65,L63:L65,P63:P65)</f>
        <v>60</v>
      </c>
      <c r="AE64" s="3">
        <f>SUM(F63:F65,J63:J65,N63:N65,R63:R65)</f>
        <v>23</v>
      </c>
      <c r="AF64" s="254">
        <f>AD64-AE64</f>
        <v>37</v>
      </c>
      <c r="AG64" s="38"/>
      <c r="AH64" s="38"/>
      <c r="AI64" s="338" t="s">
        <v>134</v>
      </c>
      <c r="AJ64" s="339"/>
      <c r="AK64" s="339"/>
      <c r="AL64" s="339"/>
      <c r="AM64" s="340" t="s">
        <v>122</v>
      </c>
      <c r="AN64" s="340"/>
      <c r="AO64" s="340"/>
      <c r="AP64" s="340"/>
      <c r="AQ64" s="341"/>
      <c r="AR64" s="27">
        <f>IF(AX61="","",AX61)</f>
        <v>8</v>
      </c>
      <c r="AS64" s="24" t="str">
        <f t="shared" si="13"/>
        <v>-</v>
      </c>
      <c r="AT64" s="28">
        <f>IF(AV61="","",AV61)</f>
        <v>15</v>
      </c>
      <c r="AU64" s="346" t="str">
        <f>IF(AW61="","",AW61)</f>
        <v>-</v>
      </c>
      <c r="AV64" s="351"/>
      <c r="AW64" s="352"/>
      <c r="AX64" s="352"/>
      <c r="AY64" s="353"/>
      <c r="AZ64" s="54">
        <v>15</v>
      </c>
      <c r="BA64" s="24" t="str">
        <f t="shared" si="10"/>
        <v>-</v>
      </c>
      <c r="BB64" s="56">
        <v>6</v>
      </c>
      <c r="BC64" s="384"/>
      <c r="BD64" s="54">
        <v>13</v>
      </c>
      <c r="BE64" s="24" t="str">
        <f t="shared" si="11"/>
        <v>-</v>
      </c>
      <c r="BF64" s="56">
        <v>15</v>
      </c>
      <c r="BG64" s="357"/>
      <c r="BH64" s="304"/>
      <c r="BI64" s="301"/>
      <c r="BJ64" s="301"/>
      <c r="BK64" s="298"/>
      <c r="BL64" s="38"/>
      <c r="BM64" s="250">
        <f>COUNTIF(AR63:BG65,"○")</f>
        <v>3</v>
      </c>
      <c r="BN64" s="3">
        <f>COUNTIF(AR63:BG65,"×")</f>
        <v>0</v>
      </c>
      <c r="BO64" s="255">
        <f>(IF((AR63&gt;AT63),1,0))+(IF((AR64&gt;AT64),1,0))+(IF((AR65&gt;AT65),1,0))+(IF((AV63&gt;AX63),1,0))+(IF((AV64&gt;AX64),1,0))+(IF((AV65&gt;AX65),1,0))+(IF((AZ63&gt;BB63),1,0))+(IF((AZ64&gt;BB64),1,0))+(IF((AZ65&gt;BB65),1,0))+(IF((BD63&gt;BF63),1,0))+(IF((BD64&gt;BF64),1,0))+(IF((BD65&gt;BF65),1,0))</f>
        <v>6</v>
      </c>
      <c r="BP64" s="256">
        <f>(IF((AR63&lt;AT63),1,0))+(IF((AR64&lt;AT64),1,0))+(IF((AR65&lt;AT65),1,0))+(IF((AV63&lt;AX63),1,0))+(IF((AV64&lt;AX64),1,0))+(IF((AV65&lt;AX65),1,0))+(IF((AZ63&lt;BB63),1,0))+(IF((AZ64&lt;BB64),1,0))+(IF((AZ65&lt;BB65),1,0))+(IF((BD63&lt;BF63),1,0))+(IF((BD64&lt;BF64),1,0))+(IF((BD65&lt;BF65),1,0))</f>
        <v>2</v>
      </c>
      <c r="BQ64" s="257">
        <f>BO64-BP64</f>
        <v>4</v>
      </c>
      <c r="BR64" s="3">
        <f>SUM(AR63:AR65,AV63:AV65,AZ63:AZ65,BD63:BD65)</f>
        <v>111</v>
      </c>
      <c r="BS64" s="3">
        <f>SUM(AT63:AT65,AX63:AX65,BB63:BB65,BF63:BF65)</f>
        <v>87</v>
      </c>
      <c r="BT64" s="254">
        <f>BR64-BS64</f>
        <v>24</v>
      </c>
    </row>
    <row r="65" spans="1:72" ht="9" customHeight="1">
      <c r="A65" s="38"/>
      <c r="B65" s="6"/>
      <c r="C65" s="14" t="s">
        <v>28</v>
      </c>
      <c r="D65" s="30">
        <f>IF(J62="","",J62)</f>
      </c>
      <c r="E65" s="24">
        <f t="shared" si="12"/>
      </c>
      <c r="F65" s="31">
        <f>IF(H62="","",H62)</f>
      </c>
      <c r="G65" s="347">
        <f>IF(I62="","",I62)</f>
      </c>
      <c r="H65" s="354"/>
      <c r="I65" s="355"/>
      <c r="J65" s="355"/>
      <c r="K65" s="356"/>
      <c r="L65" s="55"/>
      <c r="M65" s="24">
        <f t="shared" si="8"/>
      </c>
      <c r="N65" s="58"/>
      <c r="O65" s="385"/>
      <c r="P65" s="55"/>
      <c r="Q65" s="26">
        <f t="shared" si="9"/>
      </c>
      <c r="R65" s="58"/>
      <c r="S65" s="358"/>
      <c r="T65" s="17">
        <f>Y64</f>
        <v>2</v>
      </c>
      <c r="U65" s="18" t="s">
        <v>19</v>
      </c>
      <c r="V65" s="18">
        <f>Z64</f>
        <v>0</v>
      </c>
      <c r="W65" s="19" t="s">
        <v>7</v>
      </c>
      <c r="X65" s="38"/>
      <c r="Y65" s="258"/>
      <c r="Z65" s="259"/>
      <c r="AA65" s="258"/>
      <c r="AB65" s="259"/>
      <c r="AC65" s="260"/>
      <c r="AD65" s="259"/>
      <c r="AE65" s="259"/>
      <c r="AF65" s="260"/>
      <c r="AG65" s="38"/>
      <c r="AH65" s="38"/>
      <c r="AI65" s="407"/>
      <c r="AJ65" s="366"/>
      <c r="AK65" s="366"/>
      <c r="AL65" s="366"/>
      <c r="AM65" s="366" t="s">
        <v>30</v>
      </c>
      <c r="AN65" s="366"/>
      <c r="AO65" s="366"/>
      <c r="AP65" s="366"/>
      <c r="AQ65" s="367"/>
      <c r="AR65" s="30">
        <f>IF(AX62="","",AX62)</f>
        <v>15</v>
      </c>
      <c r="AS65" s="24" t="str">
        <f t="shared" si="13"/>
        <v>-</v>
      </c>
      <c r="AT65" s="31">
        <f>IF(AV62="","",AV62)</f>
        <v>13</v>
      </c>
      <c r="AU65" s="347" t="str">
        <f>IF(AW62="","",AW62)</f>
        <v>-</v>
      </c>
      <c r="AV65" s="354"/>
      <c r="AW65" s="355"/>
      <c r="AX65" s="355"/>
      <c r="AY65" s="356"/>
      <c r="AZ65" s="55"/>
      <c r="BA65" s="24">
        <f t="shared" si="10"/>
      </c>
      <c r="BB65" s="58"/>
      <c r="BC65" s="385"/>
      <c r="BD65" s="55">
        <v>15</v>
      </c>
      <c r="BE65" s="26" t="str">
        <f t="shared" si="11"/>
        <v>-</v>
      </c>
      <c r="BF65" s="58">
        <v>6</v>
      </c>
      <c r="BG65" s="358"/>
      <c r="BH65" s="17">
        <f>BM64</f>
        <v>3</v>
      </c>
      <c r="BI65" s="18" t="s">
        <v>19</v>
      </c>
      <c r="BJ65" s="18">
        <f>BN64</f>
        <v>0</v>
      </c>
      <c r="BK65" s="19" t="s">
        <v>7</v>
      </c>
      <c r="BL65" s="38"/>
      <c r="BM65" s="258"/>
      <c r="BN65" s="259"/>
      <c r="BO65" s="258"/>
      <c r="BP65" s="259"/>
      <c r="BQ65" s="260"/>
      <c r="BR65" s="259"/>
      <c r="BS65" s="259"/>
      <c r="BT65" s="260"/>
    </row>
    <row r="66" spans="1:72" ht="9" customHeight="1">
      <c r="A66" s="38"/>
      <c r="B66" s="228" t="s">
        <v>140</v>
      </c>
      <c r="C66" s="229" t="s">
        <v>144</v>
      </c>
      <c r="D66" s="27">
        <f>IF(N60="","",N60)</f>
      </c>
      <c r="E66" s="29">
        <f t="shared" si="12"/>
      </c>
      <c r="F66" s="28">
        <f>IF(L60="","",L60)</f>
      </c>
      <c r="G66" s="345">
        <f>IF(O60="","",IF(O60="○","×",IF(O60="×","○")))</f>
      </c>
      <c r="H66" s="5">
        <f>IF(N63="","",N63)</f>
      </c>
      <c r="I66" s="24">
        <f aca="true" t="shared" si="14" ref="I66:I71">IF(H66="","","-")</f>
      </c>
      <c r="J66" s="28">
        <f>IF(L63="","",L63)</f>
      </c>
      <c r="K66" s="345">
        <f>IF(O63="","",IF(O63="○","×",IF(O63="×","○")))</f>
      </c>
      <c r="L66" s="348"/>
      <c r="M66" s="349"/>
      <c r="N66" s="349"/>
      <c r="O66" s="350"/>
      <c r="P66" s="54"/>
      <c r="Q66" s="24">
        <f t="shared" si="9"/>
      </c>
      <c r="R66" s="56"/>
      <c r="S66" s="357">
        <f>IF(P66&lt;&gt;"",IF(P66&gt;R66,IF(P67&gt;R67,"○",IF(P68&gt;R68,"○","×")),IF(P67&gt;R67,IF(P68&gt;R68,"○","×"),"×")),"")</f>
      </c>
      <c r="T66" s="476" t="s">
        <v>358</v>
      </c>
      <c r="U66" s="477"/>
      <c r="V66" s="477"/>
      <c r="W66" s="478"/>
      <c r="X66" s="38"/>
      <c r="Y66" s="250"/>
      <c r="Z66" s="3"/>
      <c r="AA66" s="250"/>
      <c r="AB66" s="3"/>
      <c r="AC66" s="254"/>
      <c r="AD66" s="3"/>
      <c r="AE66" s="3"/>
      <c r="AF66" s="254"/>
      <c r="AG66" s="38"/>
      <c r="AH66" s="38"/>
      <c r="AI66" s="338" t="s">
        <v>135</v>
      </c>
      <c r="AJ66" s="339"/>
      <c r="AK66" s="339"/>
      <c r="AL66" s="339"/>
      <c r="AM66" s="340" t="s">
        <v>366</v>
      </c>
      <c r="AN66" s="340"/>
      <c r="AO66" s="340"/>
      <c r="AP66" s="340"/>
      <c r="AQ66" s="341"/>
      <c r="AR66" s="27">
        <f>IF(BB60="","",BB60)</f>
        <v>10</v>
      </c>
      <c r="AS66" s="29" t="str">
        <f t="shared" si="13"/>
        <v>-</v>
      </c>
      <c r="AT66" s="28">
        <f>IF(AZ60="","",AZ60)</f>
        <v>15</v>
      </c>
      <c r="AU66" s="345" t="str">
        <f>IF(BC60="","",IF(BC60="○","×",IF(BC60="×","○")))</f>
        <v>×</v>
      </c>
      <c r="AV66" s="5">
        <f>IF(BB63="","",BB63)</f>
        <v>10</v>
      </c>
      <c r="AW66" s="24" t="str">
        <f aca="true" t="shared" si="15" ref="AW66:AW71">IF(AV66="","","-")</f>
        <v>-</v>
      </c>
      <c r="AX66" s="28">
        <f>IF(AZ63="","",AZ63)</f>
        <v>15</v>
      </c>
      <c r="AY66" s="345" t="str">
        <f>IF(BC63="","",IF(BC63="○","×",IF(BC63="×","○")))</f>
        <v>×</v>
      </c>
      <c r="AZ66" s="348"/>
      <c r="BA66" s="349"/>
      <c r="BB66" s="349"/>
      <c r="BC66" s="350"/>
      <c r="BD66" s="54">
        <v>15</v>
      </c>
      <c r="BE66" s="24" t="str">
        <f t="shared" si="11"/>
        <v>-</v>
      </c>
      <c r="BF66" s="56">
        <v>13</v>
      </c>
      <c r="BG66" s="357" t="str">
        <f>IF(BD66&lt;&gt;"",IF(BD66&gt;BF66,IF(BD67&gt;BF67,"○",IF(BD68&gt;BF68,"○","×")),IF(BD67&gt;BF67,IF(BD68&gt;BF68,"○","×"),"×")),"")</f>
        <v>○</v>
      </c>
      <c r="BH66" s="311" t="s">
        <v>406</v>
      </c>
      <c r="BI66" s="302"/>
      <c r="BJ66" s="302"/>
      <c r="BK66" s="303"/>
      <c r="BL66" s="38"/>
      <c r="BM66" s="250"/>
      <c r="BN66" s="3"/>
      <c r="BO66" s="250"/>
      <c r="BP66" s="3"/>
      <c r="BQ66" s="254"/>
      <c r="BR66" s="3"/>
      <c r="BS66" s="3"/>
      <c r="BT66" s="254"/>
    </row>
    <row r="67" spans="1:72" ht="9" customHeight="1">
      <c r="A67" s="38"/>
      <c r="B67" s="212" t="s">
        <v>141</v>
      </c>
      <c r="C67" s="213" t="s">
        <v>144</v>
      </c>
      <c r="D67" s="27">
        <f>IF(N61="","",N61)</f>
      </c>
      <c r="E67" s="24">
        <f t="shared" si="12"/>
      </c>
      <c r="F67" s="28">
        <f>IF(L61="","",L61)</f>
      </c>
      <c r="G67" s="346">
        <f>IF(I64="","",I64)</f>
      </c>
      <c r="H67" s="5">
        <f>IF(N64="","",N64)</f>
      </c>
      <c r="I67" s="24">
        <f t="shared" si="14"/>
      </c>
      <c r="J67" s="28">
        <f>IF(L64="","",L64)</f>
      </c>
      <c r="K67" s="346">
        <f>IF(M64="","",M64)</f>
      </c>
      <c r="L67" s="351"/>
      <c r="M67" s="352"/>
      <c r="N67" s="352"/>
      <c r="O67" s="353"/>
      <c r="P67" s="54"/>
      <c r="Q67" s="24">
        <f t="shared" si="9"/>
      </c>
      <c r="R67" s="56"/>
      <c r="S67" s="357"/>
      <c r="T67" s="451"/>
      <c r="U67" s="452"/>
      <c r="V67" s="452"/>
      <c r="W67" s="453"/>
      <c r="X67" s="38"/>
      <c r="Y67" s="250">
        <f>COUNTIF(D66:S68,"○")</f>
        <v>0</v>
      </c>
      <c r="Z67" s="3">
        <f>COUNTIF(D66:S68,"×")</f>
        <v>0</v>
      </c>
      <c r="AA67" s="255">
        <f>(IF((D66&gt;F66),1,0))+(IF((D67&gt;F67),1,0))+(IF((D68&gt;F68),1,0))+(IF((H66&gt;J66),1,0))+(IF((H67&gt;J67),1,0))+(IF((H68&gt;J68),1,0))+(IF((L66&gt;N66),1,0))+(IF((L67&gt;N67),1,0))+(IF((L68&gt;N68),1,0))+(IF((P66&gt;R66),1,0))+(IF((P67&gt;R67),1,0))+(IF((P68&gt;R68),1,0))</f>
        <v>0</v>
      </c>
      <c r="AB67" s="256">
        <f>(IF((D66&lt;F66),1,0))+(IF((D67&lt;F67),1,0))+(IF((D68&lt;F68),1,0))+(IF((H66&lt;J66),1,0))+(IF((H67&lt;J67),1,0))+(IF((H68&lt;J68),1,0))+(IF((L66&lt;N66),1,0))+(IF((L67&lt;N67),1,0))+(IF((L68&lt;N68),1,0))+(IF((P66&lt;R66),1,0))+(IF((P67&lt;R67),1,0))+(IF((P68&lt;R68),1,0))</f>
        <v>0</v>
      </c>
      <c r="AC67" s="257">
        <f>AA67-AB67</f>
        <v>0</v>
      </c>
      <c r="AD67" s="3">
        <f>SUM(D66:D68,H66:H68,L66:L68,P66:P68)</f>
        <v>0</v>
      </c>
      <c r="AE67" s="3">
        <f>SUM(F66:F68,J66:J68,N66:N68,R66:R68)</f>
        <v>0</v>
      </c>
      <c r="AF67" s="254">
        <f>AD67-AE67</f>
        <v>0</v>
      </c>
      <c r="AG67" s="38"/>
      <c r="AH67" s="38"/>
      <c r="AI67" s="338" t="s">
        <v>33</v>
      </c>
      <c r="AJ67" s="339"/>
      <c r="AK67" s="339"/>
      <c r="AL67" s="339"/>
      <c r="AM67" s="340" t="s">
        <v>366</v>
      </c>
      <c r="AN67" s="340"/>
      <c r="AO67" s="340"/>
      <c r="AP67" s="340"/>
      <c r="AQ67" s="341"/>
      <c r="AR67" s="27">
        <f>IF(BB61="","",BB61)</f>
        <v>12</v>
      </c>
      <c r="AS67" s="24" t="str">
        <f t="shared" si="13"/>
        <v>-</v>
      </c>
      <c r="AT67" s="28">
        <f>IF(AZ61="","",AZ61)</f>
        <v>15</v>
      </c>
      <c r="AU67" s="346">
        <f>IF(AW64="","",AW64)</f>
      </c>
      <c r="AV67" s="5">
        <f>IF(BB64="","",BB64)</f>
        <v>6</v>
      </c>
      <c r="AW67" s="24" t="str">
        <f t="shared" si="15"/>
        <v>-</v>
      </c>
      <c r="AX67" s="28">
        <f>IF(AZ64="","",AZ64)</f>
        <v>15</v>
      </c>
      <c r="AY67" s="346" t="str">
        <f>IF(BA64="","",BA64)</f>
        <v>-</v>
      </c>
      <c r="AZ67" s="351"/>
      <c r="BA67" s="352"/>
      <c r="BB67" s="352"/>
      <c r="BC67" s="353"/>
      <c r="BD67" s="54">
        <v>15</v>
      </c>
      <c r="BE67" s="24" t="str">
        <f t="shared" si="11"/>
        <v>-</v>
      </c>
      <c r="BF67" s="56">
        <v>9</v>
      </c>
      <c r="BG67" s="357"/>
      <c r="BH67" s="304"/>
      <c r="BI67" s="301"/>
      <c r="BJ67" s="301"/>
      <c r="BK67" s="298"/>
      <c r="BL67" s="38"/>
      <c r="BM67" s="250">
        <f>COUNTIF(AR66:BG68,"○")</f>
        <v>1</v>
      </c>
      <c r="BN67" s="3">
        <f>COUNTIF(AR66:BG68,"×")</f>
        <v>2</v>
      </c>
      <c r="BO67" s="255">
        <f>(IF((AR66&gt;AT66),1,0))+(IF((AR67&gt;AT67),1,0))+(IF((AR68&gt;AT68),1,0))+(IF((AV66&gt;AX66),1,0))+(IF((AV67&gt;AX67),1,0))+(IF((AV68&gt;AX68),1,0))+(IF((AZ66&gt;BB66),1,0))+(IF((AZ67&gt;BB67),1,0))+(IF((AZ68&gt;BB68),1,0))+(IF((BD66&gt;BF66),1,0))+(IF((BD67&gt;BF67),1,0))+(IF((BD68&gt;BF68),1,0))</f>
        <v>2</v>
      </c>
      <c r="BP67" s="256">
        <f>(IF((AR66&lt;AT66),1,0))+(IF((AR67&lt;AT67),1,0))+(IF((AR68&lt;AT68),1,0))+(IF((AV66&lt;AX66),1,0))+(IF((AV67&lt;AX67),1,0))+(IF((AV68&lt;AX68),1,0))+(IF((AZ66&lt;BB66),1,0))+(IF((AZ67&lt;BB67),1,0))+(IF((AZ68&lt;BB68),1,0))+(IF((BD66&lt;BF66),1,0))+(IF((BD67&lt;BF67),1,0))+(IF((BD68&lt;BF68),1,0))</f>
        <v>4</v>
      </c>
      <c r="BQ67" s="257">
        <f>BO67-BP67</f>
        <v>-2</v>
      </c>
      <c r="BR67" s="3">
        <f>SUM(AR66:AR68,AV66:AV68,AZ66:AZ68,BD66:BD68)</f>
        <v>68</v>
      </c>
      <c r="BS67" s="3">
        <f>SUM(AT66:AT68,AX66:AX68,BB66:BB68,BF66:BF68)</f>
        <v>82</v>
      </c>
      <c r="BT67" s="254">
        <f>BR67-BS67</f>
        <v>-14</v>
      </c>
    </row>
    <row r="68" spans="1:72" ht="9" customHeight="1">
      <c r="A68" s="38"/>
      <c r="B68" s="230"/>
      <c r="C68" s="231" t="s">
        <v>28</v>
      </c>
      <c r="D68" s="30">
        <f>IF(N62="","",N62)</f>
      </c>
      <c r="E68" s="26">
        <f t="shared" si="12"/>
      </c>
      <c r="F68" s="31">
        <f>IF(L62="","",L62)</f>
      </c>
      <c r="G68" s="347">
        <f>IF(I65="","",I65)</f>
      </c>
      <c r="H68" s="8">
        <f>IF(N65="","",N65)</f>
      </c>
      <c r="I68" s="24">
        <f t="shared" si="14"/>
      </c>
      <c r="J68" s="31">
        <f>IF(L65="","",L65)</f>
      </c>
      <c r="K68" s="347">
        <f>IF(M65="","",M65)</f>
      </c>
      <c r="L68" s="354"/>
      <c r="M68" s="355"/>
      <c r="N68" s="355"/>
      <c r="O68" s="356"/>
      <c r="P68" s="55"/>
      <c r="Q68" s="24">
        <f t="shared" si="9"/>
      </c>
      <c r="R68" s="58"/>
      <c r="S68" s="358"/>
      <c r="T68" s="17">
        <f>Y67</f>
        <v>0</v>
      </c>
      <c r="U68" s="18" t="s">
        <v>19</v>
      </c>
      <c r="V68" s="18">
        <f>Z67</f>
        <v>0</v>
      </c>
      <c r="W68" s="19" t="s">
        <v>7</v>
      </c>
      <c r="X68" s="38"/>
      <c r="Y68" s="250"/>
      <c r="Z68" s="3"/>
      <c r="AA68" s="250"/>
      <c r="AB68" s="3"/>
      <c r="AC68" s="254"/>
      <c r="AD68" s="3"/>
      <c r="AE68" s="3"/>
      <c r="AF68" s="254"/>
      <c r="AG68" s="38"/>
      <c r="AH68" s="38"/>
      <c r="AI68" s="342"/>
      <c r="AJ68" s="343"/>
      <c r="AK68" s="343"/>
      <c r="AL68" s="343"/>
      <c r="AM68" s="343" t="s">
        <v>30</v>
      </c>
      <c r="AN68" s="343"/>
      <c r="AO68" s="343"/>
      <c r="AP68" s="343"/>
      <c r="AQ68" s="344"/>
      <c r="AR68" s="30">
        <f>IF(BB62="","",BB62)</f>
      </c>
      <c r="AS68" s="26">
        <f t="shared" si="13"/>
      </c>
      <c r="AT68" s="31">
        <f>IF(AZ62="","",AZ62)</f>
      </c>
      <c r="AU68" s="347">
        <f>IF(AW65="","",AW65)</f>
      </c>
      <c r="AV68" s="8">
        <f>IF(BB65="","",BB65)</f>
      </c>
      <c r="AW68" s="24">
        <f t="shared" si="15"/>
      </c>
      <c r="AX68" s="31">
        <f>IF(AZ65="","",AZ65)</f>
      </c>
      <c r="AY68" s="347">
        <f>IF(BA65="","",BA65)</f>
      </c>
      <c r="AZ68" s="354"/>
      <c r="BA68" s="355"/>
      <c r="BB68" s="355"/>
      <c r="BC68" s="356"/>
      <c r="BD68" s="55"/>
      <c r="BE68" s="24">
        <f t="shared" si="11"/>
      </c>
      <c r="BF68" s="58"/>
      <c r="BG68" s="358"/>
      <c r="BH68" s="17">
        <f>BM67</f>
        <v>1</v>
      </c>
      <c r="BI68" s="18" t="s">
        <v>19</v>
      </c>
      <c r="BJ68" s="18">
        <f>BN67</f>
        <v>2</v>
      </c>
      <c r="BK68" s="19" t="s">
        <v>7</v>
      </c>
      <c r="BL68" s="38"/>
      <c r="BM68" s="250"/>
      <c r="BN68" s="3"/>
      <c r="BO68" s="250"/>
      <c r="BP68" s="3"/>
      <c r="BQ68" s="254"/>
      <c r="BR68" s="3"/>
      <c r="BS68" s="3"/>
      <c r="BT68" s="254"/>
    </row>
    <row r="69" spans="1:72" ht="9" customHeight="1">
      <c r="A69" s="38"/>
      <c r="B69" s="99" t="s">
        <v>142</v>
      </c>
      <c r="C69" s="227" t="s">
        <v>364</v>
      </c>
      <c r="D69" s="27">
        <f>IF(R60="","",R60)</f>
        <v>15</v>
      </c>
      <c r="E69" s="24" t="str">
        <f t="shared" si="12"/>
        <v>-</v>
      </c>
      <c r="F69" s="28">
        <f>IF(P60="","",P60)</f>
        <v>8</v>
      </c>
      <c r="G69" s="445" t="str">
        <f>IF(S60="","",IF(S60="○","×",IF(S60="×","○")))</f>
        <v>×</v>
      </c>
      <c r="H69" s="5">
        <f>IF(R63="","",R63)</f>
        <v>6</v>
      </c>
      <c r="I69" s="29" t="str">
        <f t="shared" si="14"/>
        <v>-</v>
      </c>
      <c r="J69" s="28">
        <f>IF(P63="","",P63)</f>
        <v>15</v>
      </c>
      <c r="K69" s="445" t="str">
        <f>IF(S63="","",IF(S63="○","×",IF(S63="×","○")))</f>
        <v>×</v>
      </c>
      <c r="L69" s="13">
        <f>IF(R66="","",R66)</f>
      </c>
      <c r="M69" s="24">
        <f>IF(L69="","","-")</f>
      </c>
      <c r="N69" s="33">
        <f>IF(P66="","",P66)</f>
      </c>
      <c r="O69" s="73">
        <f>IF(S66="","",IF(S66="○","×",IF(S66="×","○")))</f>
      </c>
      <c r="P69" s="436"/>
      <c r="Q69" s="437"/>
      <c r="R69" s="437"/>
      <c r="S69" s="438"/>
      <c r="T69" s="311" t="s">
        <v>22</v>
      </c>
      <c r="U69" s="302"/>
      <c r="V69" s="302"/>
      <c r="W69" s="303"/>
      <c r="X69" s="38"/>
      <c r="Y69" s="251"/>
      <c r="Z69" s="252"/>
      <c r="AA69" s="251"/>
      <c r="AB69" s="252"/>
      <c r="AC69" s="253"/>
      <c r="AD69" s="252"/>
      <c r="AE69" s="252"/>
      <c r="AF69" s="253"/>
      <c r="AG69" s="38"/>
      <c r="AH69" s="38"/>
      <c r="AI69" s="324" t="s">
        <v>136</v>
      </c>
      <c r="AJ69" s="325"/>
      <c r="AK69" s="325"/>
      <c r="AL69" s="325"/>
      <c r="AM69" s="326" t="s">
        <v>137</v>
      </c>
      <c r="AN69" s="326"/>
      <c r="AO69" s="326"/>
      <c r="AP69" s="326"/>
      <c r="AQ69" s="327"/>
      <c r="AR69" s="27">
        <f>IF(BF60="","",BF60)</f>
        <v>6</v>
      </c>
      <c r="AS69" s="24" t="str">
        <f t="shared" si="13"/>
        <v>-</v>
      </c>
      <c r="AT69" s="28">
        <f>IF(BD60="","",BD60)</f>
        <v>15</v>
      </c>
      <c r="AU69" s="445" t="str">
        <f>IF(BG60="","",IF(BG60="○","×",IF(BG60="×","○")))</f>
        <v>×</v>
      </c>
      <c r="AV69" s="5">
        <f>IF(BF63="","",BF63)</f>
        <v>10</v>
      </c>
      <c r="AW69" s="29" t="str">
        <f t="shared" si="15"/>
        <v>-</v>
      </c>
      <c r="AX69" s="28">
        <f>IF(BD63="","",BD63)</f>
        <v>15</v>
      </c>
      <c r="AY69" s="445" t="str">
        <f>IF(BG63="","",IF(BG63="○","×",IF(BG63="×","○")))</f>
        <v>×</v>
      </c>
      <c r="AZ69" s="13">
        <f>IF(BF66="","",BF66)</f>
        <v>13</v>
      </c>
      <c r="BA69" s="24" t="str">
        <f>IF(AZ69="","","-")</f>
        <v>-</v>
      </c>
      <c r="BB69" s="33">
        <f>IF(BD66="","",BD66)</f>
        <v>15</v>
      </c>
      <c r="BC69" s="445" t="str">
        <f>IF(BG66="","",IF(BG66="○","×",IF(BG66="×","○")))</f>
        <v>×</v>
      </c>
      <c r="BD69" s="436"/>
      <c r="BE69" s="437"/>
      <c r="BF69" s="437"/>
      <c r="BG69" s="438"/>
      <c r="BH69" s="311" t="s">
        <v>404</v>
      </c>
      <c r="BI69" s="302"/>
      <c r="BJ69" s="302"/>
      <c r="BK69" s="303"/>
      <c r="BL69" s="38"/>
      <c r="BM69" s="251"/>
      <c r="BN69" s="252"/>
      <c r="BO69" s="251"/>
      <c r="BP69" s="252"/>
      <c r="BQ69" s="253"/>
      <c r="BR69" s="252"/>
      <c r="BS69" s="252"/>
      <c r="BT69" s="253"/>
    </row>
    <row r="70" spans="1:72" ht="9" customHeight="1">
      <c r="A70" s="38"/>
      <c r="B70" s="99" t="s">
        <v>143</v>
      </c>
      <c r="C70" s="111" t="s">
        <v>365</v>
      </c>
      <c r="D70" s="27">
        <f>IF(R61="","",R61)</f>
        <v>14</v>
      </c>
      <c r="E70" s="24" t="str">
        <f t="shared" si="12"/>
        <v>-</v>
      </c>
      <c r="F70" s="28">
        <f>IF(P61="","",P61)</f>
        <v>15</v>
      </c>
      <c r="G70" s="446"/>
      <c r="H70" s="5">
        <f>IF(R64="","",R64)</f>
        <v>5</v>
      </c>
      <c r="I70" s="24" t="str">
        <f t="shared" si="14"/>
        <v>-</v>
      </c>
      <c r="J70" s="28">
        <f>IF(P64="","",P64)</f>
        <v>15</v>
      </c>
      <c r="K70" s="446"/>
      <c r="L70" s="5">
        <f>IF(R67="","",R67)</f>
      </c>
      <c r="M70" s="24">
        <f>IF(L70="","","-")</f>
      </c>
      <c r="N70" s="28">
        <f>IF(P67="","",P67)</f>
      </c>
      <c r="O70" s="74">
        <f>IF(Q67="","",Q67)</f>
      </c>
      <c r="P70" s="439"/>
      <c r="Q70" s="440"/>
      <c r="R70" s="440"/>
      <c r="S70" s="441"/>
      <c r="T70" s="304"/>
      <c r="U70" s="301"/>
      <c r="V70" s="301"/>
      <c r="W70" s="298"/>
      <c r="X70" s="38"/>
      <c r="Y70" s="250">
        <f>COUNTIF(D69:S71,"○")</f>
        <v>0</v>
      </c>
      <c r="Z70" s="3">
        <f>COUNTIF(D69:S71,"×")</f>
        <v>2</v>
      </c>
      <c r="AA70" s="255">
        <f>(IF((D69&gt;F69),1,0))+(IF((D70&gt;F70),1,0))+(IF((D71&gt;F71),1,0))+(IF((H69&gt;J69),1,0))+(IF((H70&gt;J70),1,0))+(IF((H71&gt;J71),1,0))+(IF((L69&gt;N69),1,0))+(IF((L70&gt;N70),1,0))+(IF((L71&gt;N71),1,0))+(IF((P69&gt;R69),1,0))+(IF((P70&gt;R70),1,0))+(IF((P71&gt;R71),1,0))</f>
        <v>1</v>
      </c>
      <c r="AB70" s="256">
        <f>(IF((D69&lt;F69),1,0))+(IF((D70&lt;F70),1,0))+(IF((D71&lt;F71),1,0))+(IF((H69&lt;J69),1,0))+(IF((H70&lt;J70),1,0))+(IF((H71&lt;J71),1,0))+(IF((L69&lt;N69),1,0))+(IF((L70&lt;N70),1,0))+(IF((L71&lt;N71),1,0))+(IF((P69&lt;R69),1,0))+(IF((P70&lt;R70),1,0))+(IF((P71&lt;R71),1,0))</f>
        <v>4</v>
      </c>
      <c r="AC70" s="257">
        <f>AA70-AB70</f>
        <v>-3</v>
      </c>
      <c r="AD70" s="3">
        <f>SUM(D69:D71,H69:H71,L69:L71,P69:P71)</f>
        <v>54</v>
      </c>
      <c r="AE70" s="3">
        <f>SUM(F69:F71,J69:J71,N69:N71,R69:R71)</f>
        <v>68</v>
      </c>
      <c r="AF70" s="254">
        <f>AD70-AE70</f>
        <v>-14</v>
      </c>
      <c r="AG70" s="38"/>
      <c r="AH70" s="38"/>
      <c r="AI70" s="299" t="s">
        <v>138</v>
      </c>
      <c r="AJ70" s="300"/>
      <c r="AK70" s="300"/>
      <c r="AL70" s="300"/>
      <c r="AM70" s="297" t="s">
        <v>137</v>
      </c>
      <c r="AN70" s="297"/>
      <c r="AO70" s="297"/>
      <c r="AP70" s="297"/>
      <c r="AQ70" s="320"/>
      <c r="AR70" s="27">
        <f>IF(BF61="","",BF61)</f>
        <v>11</v>
      </c>
      <c r="AS70" s="24" t="str">
        <f t="shared" si="13"/>
        <v>-</v>
      </c>
      <c r="AT70" s="28">
        <f>IF(BD61="","",BD61)</f>
        <v>15</v>
      </c>
      <c r="AU70" s="446"/>
      <c r="AV70" s="5">
        <f>IF(BF64="","",BF64)</f>
        <v>15</v>
      </c>
      <c r="AW70" s="24" t="str">
        <f t="shared" si="15"/>
        <v>-</v>
      </c>
      <c r="AX70" s="28">
        <f>IF(BD64="","",BD64)</f>
        <v>13</v>
      </c>
      <c r="AY70" s="446"/>
      <c r="AZ70" s="5">
        <f>IF(BF67="","",BF67)</f>
        <v>9</v>
      </c>
      <c r="BA70" s="24" t="str">
        <f>IF(AZ70="","","-")</f>
        <v>-</v>
      </c>
      <c r="BB70" s="28">
        <f>IF(BD67="","",BD67)</f>
        <v>15</v>
      </c>
      <c r="BC70" s="446" t="str">
        <f>IF(BE67="","",BE67)</f>
        <v>-</v>
      </c>
      <c r="BD70" s="439"/>
      <c r="BE70" s="440"/>
      <c r="BF70" s="440"/>
      <c r="BG70" s="441"/>
      <c r="BH70" s="304"/>
      <c r="BI70" s="301"/>
      <c r="BJ70" s="301"/>
      <c r="BK70" s="298"/>
      <c r="BL70" s="38"/>
      <c r="BM70" s="250">
        <f>COUNTIF(AR69:BG71,"○")</f>
        <v>0</v>
      </c>
      <c r="BN70" s="3">
        <f>COUNTIF(AR69:BG71,"×")</f>
        <v>3</v>
      </c>
      <c r="BO70" s="255">
        <f>(IF((AR69&gt;AT69),1,0))+(IF((AR70&gt;AT70),1,0))+(IF((AR71&gt;AT71),1,0))+(IF((AV69&gt;AX69),1,0))+(IF((AV70&gt;AX70),1,0))+(IF((AV71&gt;AX71),1,0))+(IF((AZ69&gt;BB69),1,0))+(IF((AZ70&gt;BB70),1,0))+(IF((AZ71&gt;BB71),1,0))+(IF((BD69&gt;BF69),1,0))+(IF((BD70&gt;BF70),1,0))+(IF((BD71&gt;BF71),1,0))</f>
        <v>1</v>
      </c>
      <c r="BP70" s="256">
        <f>(IF((AR69&lt;AT69),1,0))+(IF((AR70&lt;AT70),1,0))+(IF((AR71&lt;AT71),1,0))+(IF((AV69&lt;AX69),1,0))+(IF((AV70&lt;AX70),1,0))+(IF((AV71&lt;AX71),1,0))+(IF((AZ69&lt;BB69),1,0))+(IF((AZ70&lt;BB70),1,0))+(IF((AZ71&lt;BB71),1,0))+(IF((BD69&lt;BF69),1,0))+(IF((BD70&lt;BF70),1,0))+(IF((BD71&lt;BF71),1,0))</f>
        <v>6</v>
      </c>
      <c r="BQ70" s="257">
        <f>BO70-BP70</f>
        <v>-5</v>
      </c>
      <c r="BR70" s="3">
        <f>SUM(AR69:AR71,AV69:AV71,AZ69:AZ71,BD69:BD71)</f>
        <v>70</v>
      </c>
      <c r="BS70" s="3">
        <f>SUM(AT69:AT71,AX69:AX71,BB69:BB71,BF69:BF71)</f>
        <v>103</v>
      </c>
      <c r="BT70" s="254">
        <f>BR70-BS70</f>
        <v>-33</v>
      </c>
    </row>
    <row r="71" spans="1:72" ht="9" customHeight="1" thickBot="1">
      <c r="A71" s="38"/>
      <c r="B71" s="101"/>
      <c r="C71" s="104" t="s">
        <v>145</v>
      </c>
      <c r="D71" s="34">
        <f>IF(R62="","",R62)</f>
        <v>14</v>
      </c>
      <c r="E71" s="35" t="str">
        <f t="shared" si="12"/>
        <v>-</v>
      </c>
      <c r="F71" s="36">
        <f>IF(P62="","",P62)</f>
        <v>15</v>
      </c>
      <c r="G71" s="418"/>
      <c r="H71" s="37">
        <f>IF(R65="","",R65)</f>
      </c>
      <c r="I71" s="35">
        <f t="shared" si="14"/>
      </c>
      <c r="J71" s="36">
        <f>IF(P65="","",P65)</f>
      </c>
      <c r="K71" s="418"/>
      <c r="L71" s="37">
        <f>IF(R68="","",R68)</f>
      </c>
      <c r="M71" s="35">
        <f>IF(L71="","","-")</f>
      </c>
      <c r="N71" s="36">
        <f>IF(P68="","",P68)</f>
      </c>
      <c r="O71" s="76">
        <f>IF(Q68="","",Q68)</f>
      </c>
      <c r="P71" s="442"/>
      <c r="Q71" s="443"/>
      <c r="R71" s="443"/>
      <c r="S71" s="444"/>
      <c r="T71" s="20">
        <f>Y70</f>
        <v>0</v>
      </c>
      <c r="U71" s="21" t="s">
        <v>19</v>
      </c>
      <c r="V71" s="21">
        <f>Z70</f>
        <v>2</v>
      </c>
      <c r="W71" s="22" t="s">
        <v>7</v>
      </c>
      <c r="X71" s="38"/>
      <c r="Y71" s="258"/>
      <c r="Z71" s="259"/>
      <c r="AA71" s="258"/>
      <c r="AB71" s="259"/>
      <c r="AC71" s="260"/>
      <c r="AD71" s="259"/>
      <c r="AE71" s="259"/>
      <c r="AF71" s="260"/>
      <c r="AG71" s="38"/>
      <c r="AH71" s="38"/>
      <c r="AI71" s="390"/>
      <c r="AJ71" s="391"/>
      <c r="AK71" s="391"/>
      <c r="AL71" s="391"/>
      <c r="AM71" s="391" t="s">
        <v>16</v>
      </c>
      <c r="AN71" s="391"/>
      <c r="AO71" s="391"/>
      <c r="AP71" s="391"/>
      <c r="AQ71" s="392"/>
      <c r="AR71" s="34">
        <f>IF(BF62="","",BF62)</f>
      </c>
      <c r="AS71" s="35">
        <f t="shared" si="13"/>
      </c>
      <c r="AT71" s="36">
        <f>IF(BD62="","",BD62)</f>
      </c>
      <c r="AU71" s="418"/>
      <c r="AV71" s="37">
        <f>IF(BF65="","",BF65)</f>
        <v>6</v>
      </c>
      <c r="AW71" s="35" t="str">
        <f t="shared" si="15"/>
        <v>-</v>
      </c>
      <c r="AX71" s="36">
        <f>IF(BD65="","",BD65)</f>
        <v>15</v>
      </c>
      <c r="AY71" s="418"/>
      <c r="AZ71" s="37">
        <f>IF(BF68="","",BF68)</f>
      </c>
      <c r="BA71" s="35">
        <f>IF(AZ71="","","-")</f>
      </c>
      <c r="BB71" s="36">
        <f>IF(BD68="","",BD68)</f>
      </c>
      <c r="BC71" s="418">
        <f>IF(BE68="","",BE68)</f>
      </c>
      <c r="BD71" s="442"/>
      <c r="BE71" s="443"/>
      <c r="BF71" s="443"/>
      <c r="BG71" s="444"/>
      <c r="BH71" s="20">
        <f>BM70</f>
        <v>0</v>
      </c>
      <c r="BI71" s="21" t="s">
        <v>19</v>
      </c>
      <c r="BJ71" s="21">
        <f>BN70</f>
        <v>3</v>
      </c>
      <c r="BK71" s="22" t="s">
        <v>7</v>
      </c>
      <c r="BL71" s="38"/>
      <c r="BM71" s="258"/>
      <c r="BN71" s="259"/>
      <c r="BO71" s="258"/>
      <c r="BP71" s="259"/>
      <c r="BQ71" s="260"/>
      <c r="BR71" s="259"/>
      <c r="BS71" s="259"/>
      <c r="BT71" s="260"/>
    </row>
    <row r="72" spans="1:72" ht="9" customHeight="1">
      <c r="A72" s="38"/>
      <c r="B72" s="44"/>
      <c r="C72" s="84"/>
      <c r="D72" s="85"/>
      <c r="E72" s="85"/>
      <c r="F72" s="85"/>
      <c r="G72" s="85"/>
      <c r="H72" s="85"/>
      <c r="I72" s="86"/>
      <c r="J72" s="85"/>
      <c r="K72" s="87"/>
      <c r="L72" s="85"/>
      <c r="M72" s="86"/>
      <c r="N72" s="85"/>
      <c r="O72" s="87"/>
      <c r="P72" s="85"/>
      <c r="Q72" s="86"/>
      <c r="R72" s="85"/>
      <c r="S72" s="87"/>
      <c r="T72" s="88"/>
      <c r="U72" s="88"/>
      <c r="V72" s="88"/>
      <c r="W72" s="88"/>
      <c r="X72" s="51"/>
      <c r="Y72" s="53"/>
      <c r="Z72" s="53"/>
      <c r="AA72" s="53"/>
      <c r="AB72" s="53"/>
      <c r="AC72" s="53"/>
      <c r="AD72" s="53"/>
      <c r="AE72" s="53"/>
      <c r="AF72" s="53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</row>
    <row r="73" spans="1:72" ht="9" customHeight="1">
      <c r="A73" s="38"/>
      <c r="B73" s="83"/>
      <c r="C73" s="84"/>
      <c r="D73" s="85"/>
      <c r="E73" s="85"/>
      <c r="F73" s="85"/>
      <c r="G73" s="85"/>
      <c r="H73" s="85"/>
      <c r="I73" s="86"/>
      <c r="J73" s="89"/>
      <c r="K73" s="87"/>
      <c r="L73" s="85"/>
      <c r="M73" s="86"/>
      <c r="N73" s="85"/>
      <c r="O73" s="87"/>
      <c r="P73" s="85"/>
      <c r="Q73" s="86"/>
      <c r="R73" s="85"/>
      <c r="S73" s="87"/>
      <c r="T73" s="88"/>
      <c r="U73" s="88"/>
      <c r="V73" s="88"/>
      <c r="W73" s="88"/>
      <c r="X73" s="51"/>
      <c r="Y73" s="53"/>
      <c r="Z73" s="53"/>
      <c r="AA73" s="261"/>
      <c r="AB73" s="261"/>
      <c r="AC73" s="262"/>
      <c r="AD73" s="53"/>
      <c r="AE73" s="53"/>
      <c r="AF73" s="53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</row>
    <row r="74" spans="1:72" ht="9" customHeight="1">
      <c r="A74" s="38"/>
      <c r="B74" s="83"/>
      <c r="C74" s="84"/>
      <c r="D74" s="85"/>
      <c r="E74" s="85"/>
      <c r="F74" s="85"/>
      <c r="G74" s="85"/>
      <c r="H74" s="85"/>
      <c r="I74" s="86"/>
      <c r="J74" s="89"/>
      <c r="K74" s="87"/>
      <c r="L74" s="85"/>
      <c r="M74" s="86"/>
      <c r="N74" s="85"/>
      <c r="O74" s="87"/>
      <c r="P74" s="85"/>
      <c r="Q74" s="86"/>
      <c r="R74" s="85"/>
      <c r="S74" s="87"/>
      <c r="T74" s="88"/>
      <c r="U74" s="88"/>
      <c r="V74" s="88"/>
      <c r="W74" s="88"/>
      <c r="X74" s="51"/>
      <c r="Y74" s="53"/>
      <c r="Z74" s="53"/>
      <c r="AA74" s="261"/>
      <c r="AB74" s="261"/>
      <c r="AC74" s="262"/>
      <c r="AD74" s="53"/>
      <c r="AE74" s="53"/>
      <c r="AF74" s="53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1:72" ht="9" customHeight="1" thickBot="1">
      <c r="A75" s="38"/>
      <c r="B75" s="83"/>
      <c r="C75" s="84"/>
      <c r="D75" s="85"/>
      <c r="E75" s="85"/>
      <c r="F75" s="85"/>
      <c r="G75" s="85"/>
      <c r="H75" s="85"/>
      <c r="I75" s="86"/>
      <c r="J75" s="89"/>
      <c r="K75" s="87"/>
      <c r="L75" s="85"/>
      <c r="M75" s="86"/>
      <c r="N75" s="85"/>
      <c r="O75" s="87"/>
      <c r="P75" s="85"/>
      <c r="Q75" s="86"/>
      <c r="R75" s="85"/>
      <c r="S75" s="87"/>
      <c r="T75" s="88"/>
      <c r="U75" s="88"/>
      <c r="V75" s="88"/>
      <c r="W75" s="88"/>
      <c r="X75" s="51"/>
      <c r="Y75" s="53"/>
      <c r="Z75" s="53"/>
      <c r="AA75" s="261"/>
      <c r="AB75" s="261"/>
      <c r="AC75" s="262"/>
      <c r="AD75" s="53"/>
      <c r="AE75" s="53"/>
      <c r="AF75" s="53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</row>
    <row r="76" spans="1:72" ht="9" customHeight="1">
      <c r="A76" s="38"/>
      <c r="B76" s="475" t="s">
        <v>99</v>
      </c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81"/>
      <c r="AA76" s="81"/>
      <c r="AB76" s="81"/>
      <c r="AC76" s="81"/>
      <c r="AD76" s="81"/>
      <c r="AE76" s="328" t="s">
        <v>73</v>
      </c>
      <c r="AF76" s="329"/>
      <c r="AG76" s="329"/>
      <c r="AH76" s="329"/>
      <c r="AI76" s="329"/>
      <c r="AJ76" s="329"/>
      <c r="AK76" s="329"/>
      <c r="AL76" s="329"/>
      <c r="AM76" s="330"/>
      <c r="AN76" s="416" t="str">
        <f>AE78</f>
        <v>斉藤学</v>
      </c>
      <c r="AO76" s="400"/>
      <c r="AP76" s="400"/>
      <c r="AQ76" s="401"/>
      <c r="AR76" s="399" t="str">
        <f>AE81</f>
        <v>吉田雄太</v>
      </c>
      <c r="AS76" s="400"/>
      <c r="AT76" s="400"/>
      <c r="AU76" s="401"/>
      <c r="AV76" s="399" t="str">
        <f>AE84</f>
        <v>乗松徹</v>
      </c>
      <c r="AW76" s="400"/>
      <c r="AX76" s="400"/>
      <c r="AY76" s="401"/>
      <c r="AZ76" s="399" t="str">
        <f>AE87</f>
        <v>松倉健</v>
      </c>
      <c r="BA76" s="400"/>
      <c r="BB76" s="400"/>
      <c r="BC76" s="401"/>
      <c r="BD76" s="399" t="str">
        <f>AE90</f>
        <v>石川憲</v>
      </c>
      <c r="BE76" s="400"/>
      <c r="BF76" s="400"/>
      <c r="BG76" s="401"/>
      <c r="BH76" s="403" t="s">
        <v>1</v>
      </c>
      <c r="BI76" s="404"/>
      <c r="BJ76" s="404"/>
      <c r="BK76" s="405"/>
      <c r="BL76" s="42"/>
      <c r="BM76" s="527" t="s">
        <v>3</v>
      </c>
      <c r="BN76" s="528"/>
      <c r="BO76" s="393" t="s">
        <v>4</v>
      </c>
      <c r="BP76" s="394"/>
      <c r="BQ76" s="395"/>
      <c r="BR76" s="396" t="s">
        <v>5</v>
      </c>
      <c r="BS76" s="397"/>
      <c r="BT76" s="398"/>
    </row>
    <row r="77" spans="1:72" ht="9" customHeight="1" thickBot="1">
      <c r="A77" s="38"/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81"/>
      <c r="AA77" s="81"/>
      <c r="AB77" s="81"/>
      <c r="AC77" s="38"/>
      <c r="AD77" s="38"/>
      <c r="AE77" s="331"/>
      <c r="AF77" s="332"/>
      <c r="AG77" s="332"/>
      <c r="AH77" s="332"/>
      <c r="AI77" s="332"/>
      <c r="AJ77" s="332"/>
      <c r="AK77" s="332"/>
      <c r="AL77" s="332"/>
      <c r="AM77" s="333"/>
      <c r="AN77" s="417" t="str">
        <f>AE79</f>
        <v>堀田好江</v>
      </c>
      <c r="AO77" s="369"/>
      <c r="AP77" s="369"/>
      <c r="AQ77" s="418"/>
      <c r="AR77" s="368" t="str">
        <f>AE82</f>
        <v>古市真紀</v>
      </c>
      <c r="AS77" s="369"/>
      <c r="AT77" s="369"/>
      <c r="AU77" s="418"/>
      <c r="AV77" s="368" t="str">
        <f>AE85</f>
        <v>村上倫子</v>
      </c>
      <c r="AW77" s="369"/>
      <c r="AX77" s="369"/>
      <c r="AY77" s="418"/>
      <c r="AZ77" s="368" t="str">
        <f>AE88</f>
        <v>大崎絵利香</v>
      </c>
      <c r="BA77" s="369"/>
      <c r="BB77" s="369"/>
      <c r="BC77" s="418"/>
      <c r="BD77" s="368" t="str">
        <f>AE91</f>
        <v>石井珠子</v>
      </c>
      <c r="BE77" s="369"/>
      <c r="BF77" s="369"/>
      <c r="BG77" s="418"/>
      <c r="BH77" s="371" t="s">
        <v>2</v>
      </c>
      <c r="BI77" s="372"/>
      <c r="BJ77" s="372"/>
      <c r="BK77" s="373"/>
      <c r="BL77" s="42"/>
      <c r="BM77" s="247" t="s">
        <v>6</v>
      </c>
      <c r="BN77" s="249" t="s">
        <v>7</v>
      </c>
      <c r="BO77" s="247" t="s">
        <v>26</v>
      </c>
      <c r="BP77" s="249" t="s">
        <v>8</v>
      </c>
      <c r="BQ77" s="248" t="s">
        <v>9</v>
      </c>
      <c r="BR77" s="249" t="s">
        <v>20</v>
      </c>
      <c r="BS77" s="249" t="s">
        <v>8</v>
      </c>
      <c r="BT77" s="248" t="s">
        <v>9</v>
      </c>
    </row>
    <row r="78" spans="1:72" ht="9" customHeight="1">
      <c r="A78" s="38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81"/>
      <c r="AA78" s="81"/>
      <c r="AB78" s="81"/>
      <c r="AC78" s="38"/>
      <c r="AD78" s="38"/>
      <c r="AE78" s="408" t="s">
        <v>146</v>
      </c>
      <c r="AF78" s="409"/>
      <c r="AG78" s="409"/>
      <c r="AH78" s="409"/>
      <c r="AI78" s="410" t="s">
        <v>147</v>
      </c>
      <c r="AJ78" s="410"/>
      <c r="AK78" s="410"/>
      <c r="AL78" s="410"/>
      <c r="AM78" s="411"/>
      <c r="AN78" s="378"/>
      <c r="AO78" s="379"/>
      <c r="AP78" s="379"/>
      <c r="AQ78" s="380"/>
      <c r="AR78" s="54">
        <v>12</v>
      </c>
      <c r="AS78" s="24" t="str">
        <f>IF(AR78="","","-")</f>
        <v>-</v>
      </c>
      <c r="AT78" s="56">
        <v>15</v>
      </c>
      <c r="AU78" s="383" t="str">
        <f>IF(AR78&lt;&gt;"",IF(AR78&gt;AT78,IF(AR79&gt;AT79,"○",IF(AR80&gt;AT80,"○","×")),IF(AR79&gt;AT79,IF(AR80&gt;AT80,"○","×"),"×")),"")</f>
        <v>×</v>
      </c>
      <c r="AV78" s="54">
        <v>10</v>
      </c>
      <c r="AW78" s="25" t="str">
        <f aca="true" t="shared" si="16" ref="AW78:AW83">IF(AV78="","","-")</f>
        <v>-</v>
      </c>
      <c r="AX78" s="59">
        <v>15</v>
      </c>
      <c r="AY78" s="383" t="str">
        <f>IF(AV78&lt;&gt;"",IF(AV78&gt;AX78,IF(AV79&gt;AX79,"○",IF(AV80&gt;AX80,"○","×")),IF(AV79&gt;AX79,IF(AV80&gt;AX80,"○","×"),"×")),"")</f>
        <v>×</v>
      </c>
      <c r="AZ78" s="54">
        <v>15</v>
      </c>
      <c r="BA78" s="25" t="str">
        <f aca="true" t="shared" si="17" ref="BA78:BA86">IF(AZ78="","","-")</f>
        <v>-</v>
      </c>
      <c r="BB78" s="59">
        <v>10</v>
      </c>
      <c r="BC78" s="383" t="str">
        <f>IF(AZ78&lt;&gt;"",IF(AZ78&gt;BB78,IF(AZ79&gt;BB79,"○",IF(AZ80&gt;BB80,"○","×")),IF(AZ79&gt;BB79,IF(AZ80&gt;BB80,"○","×"),"×")),"")</f>
        <v>○</v>
      </c>
      <c r="BD78" s="54">
        <v>12</v>
      </c>
      <c r="BE78" s="25" t="str">
        <f aca="true" t="shared" si="18" ref="BE78:BE89">IF(BD78="","","-")</f>
        <v>-</v>
      </c>
      <c r="BF78" s="59">
        <v>15</v>
      </c>
      <c r="BG78" s="386" t="str">
        <f>IF(BD78&lt;&gt;"",IF(BD78&gt;BF78,IF(BD79&gt;BF79,"○",IF(BD80&gt;BF80,"○","×")),IF(BD79&gt;BF79,IF(BD80&gt;BF80,"○","×"),"×")),"")</f>
        <v>○</v>
      </c>
      <c r="BH78" s="529" t="s">
        <v>374</v>
      </c>
      <c r="BI78" s="530"/>
      <c r="BJ78" s="530"/>
      <c r="BK78" s="531"/>
      <c r="BL78" s="42"/>
      <c r="BM78" s="263"/>
      <c r="BN78" s="9"/>
      <c r="BO78" s="264"/>
      <c r="BP78" s="220"/>
      <c r="BQ78" s="265"/>
      <c r="BR78" s="9"/>
      <c r="BS78" s="9"/>
      <c r="BT78" s="265"/>
    </row>
    <row r="79" spans="1:72" ht="9" customHeight="1">
      <c r="A79" s="38"/>
      <c r="B79" s="120" t="str">
        <f>AE81</f>
        <v>吉田雄太</v>
      </c>
      <c r="C79" s="214" t="str">
        <f>AI81</f>
        <v>MBC</v>
      </c>
      <c r="D79" s="485" t="s">
        <v>70</v>
      </c>
      <c r="E79" s="486"/>
      <c r="F79" s="486"/>
      <c r="G79" s="487"/>
      <c r="H79" s="39"/>
      <c r="I79" s="39"/>
      <c r="J79" s="39"/>
      <c r="K79" s="143"/>
      <c r="L79" s="143"/>
      <c r="M79" s="143"/>
      <c r="N79" s="143"/>
      <c r="O79" s="143"/>
      <c r="P79" s="143"/>
      <c r="Q79" s="143"/>
      <c r="R79" s="144"/>
      <c r="S79" s="144"/>
      <c r="T79" s="144"/>
      <c r="U79" s="144"/>
      <c r="V79" s="144"/>
      <c r="W79" s="144"/>
      <c r="X79" s="144"/>
      <c r="Y79" s="144"/>
      <c r="Z79" s="144"/>
      <c r="AA79" s="38"/>
      <c r="AB79" s="38"/>
      <c r="AC79" s="51"/>
      <c r="AD79" s="145"/>
      <c r="AE79" s="299" t="s">
        <v>148</v>
      </c>
      <c r="AF79" s="300"/>
      <c r="AG79" s="300"/>
      <c r="AH79" s="300"/>
      <c r="AI79" s="297" t="s">
        <v>147</v>
      </c>
      <c r="AJ79" s="297"/>
      <c r="AK79" s="297"/>
      <c r="AL79" s="297"/>
      <c r="AM79" s="320"/>
      <c r="AN79" s="381"/>
      <c r="AO79" s="352"/>
      <c r="AP79" s="352"/>
      <c r="AQ79" s="353"/>
      <c r="AR79" s="54">
        <v>12</v>
      </c>
      <c r="AS79" s="24" t="str">
        <f>IF(AR79="","","-")</f>
        <v>-</v>
      </c>
      <c r="AT79" s="57">
        <v>15</v>
      </c>
      <c r="AU79" s="384"/>
      <c r="AV79" s="54">
        <v>15</v>
      </c>
      <c r="AW79" s="24" t="str">
        <f t="shared" si="16"/>
        <v>-</v>
      </c>
      <c r="AX79" s="56">
        <v>10</v>
      </c>
      <c r="AY79" s="384"/>
      <c r="AZ79" s="54">
        <v>15</v>
      </c>
      <c r="BA79" s="24" t="str">
        <f t="shared" si="17"/>
        <v>-</v>
      </c>
      <c r="BB79" s="56">
        <v>13</v>
      </c>
      <c r="BC79" s="384"/>
      <c r="BD79" s="54">
        <v>15</v>
      </c>
      <c r="BE79" s="24" t="str">
        <f t="shared" si="18"/>
        <v>-</v>
      </c>
      <c r="BF79" s="56">
        <v>12</v>
      </c>
      <c r="BG79" s="357"/>
      <c r="BH79" s="515"/>
      <c r="BI79" s="516"/>
      <c r="BJ79" s="516"/>
      <c r="BK79" s="517"/>
      <c r="BL79" s="42"/>
      <c r="BM79" s="263">
        <f>COUNTIF(AN78:BG80,"○")</f>
        <v>2</v>
      </c>
      <c r="BN79" s="9">
        <f>COUNTIF(AN78:BG80,"×")</f>
        <v>2</v>
      </c>
      <c r="BO79" s="264">
        <f>(IF((AN78&gt;AP78),1,0))+(IF((AN79&gt;AP79),1,0))+(IF((AN80&gt;AP80),1,0))+(IF((AR78&gt;AT78),1,0))+(IF((AR79&gt;AT79),1,0))+(IF((AR80&gt;AT80),1,0))+(IF((AV78&gt;AX78),1,0))+(IF((AV79&gt;AX79),1,0))+(IF((AV80&gt;AX80),1,0))+(IF((AZ78&gt;BB78),1,0))+(IF((AZ79&gt;BB79),1,0))+(IF((AZ80&gt;BB80),1,0))+(IF((BD78&gt;BF78),1,0))+(IF((BD79&gt;BF79),1,0))+(IF((BD80&gt;BF80),1,0))</f>
        <v>5</v>
      </c>
      <c r="BP79" s="220">
        <f>(IF((AN78&lt;AP78),1,0))+(IF((AN79&lt;AP79),1,0))+(IF((AN80&lt;AP80),1,0))+(IF((AR78&lt;AT78),1,0))+(IF((AR79&lt;AT79),1,0))+(IF((AR80&lt;AT80),1,0))+(IF((AV78&lt;AX78),1,0))+(IF((AV79&lt;AX79),1,0))+(IF((AV80&lt;AX80),1,0))+(IF((AZ78&lt;BB78),1,0))+(IF((AZ79&lt;BB79),1,0))+(IF((AZ80&lt;BB80),1,0))+(IF((BD78&lt;BF78),1,0))+(IF((BD79&lt;BF79),1,0))+(IF((BD80&lt;BF80),1,0))</f>
        <v>5</v>
      </c>
      <c r="BQ79" s="266">
        <f>BO79-BP79</f>
        <v>0</v>
      </c>
      <c r="BR79" s="9">
        <f>SUM(AN78:AN80,AR78:AR80,AV78:AV80,AZ78:AZ80,BD78:BD80)</f>
        <v>131</v>
      </c>
      <c r="BS79" s="9">
        <f>SUM(AP78:AP80,AT78:AT80,AX78:AX80,BB78:BB80,BF78:BF80)</f>
        <v>127</v>
      </c>
      <c r="BT79" s="265">
        <f>BR79-BS79</f>
        <v>4</v>
      </c>
    </row>
    <row r="80" spans="1:72" ht="9" customHeight="1">
      <c r="A80" s="38"/>
      <c r="B80" s="122" t="str">
        <f>AE82</f>
        <v>古市真紀</v>
      </c>
      <c r="C80" s="215" t="str">
        <f>AI82</f>
        <v>MBC</v>
      </c>
      <c r="D80" s="488"/>
      <c r="E80" s="489"/>
      <c r="F80" s="489"/>
      <c r="G80" s="490"/>
      <c r="H80" s="233"/>
      <c r="I80" s="233"/>
      <c r="J80" s="233"/>
      <c r="K80" s="234">
        <v>12</v>
      </c>
      <c r="L80" s="235">
        <v>13</v>
      </c>
      <c r="M80" s="236"/>
      <c r="N80" s="143"/>
      <c r="O80" s="143"/>
      <c r="P80" s="143"/>
      <c r="Q80" s="143"/>
      <c r="R80" s="144"/>
      <c r="S80" s="144"/>
      <c r="T80" s="144"/>
      <c r="U80" s="144"/>
      <c r="V80" s="144"/>
      <c r="W80" s="144"/>
      <c r="X80" s="144"/>
      <c r="Y80" s="144"/>
      <c r="Z80" s="144"/>
      <c r="AA80" s="38"/>
      <c r="AB80" s="38"/>
      <c r="AC80" s="51"/>
      <c r="AD80" s="145"/>
      <c r="AE80" s="321"/>
      <c r="AF80" s="322"/>
      <c r="AG80" s="322"/>
      <c r="AH80" s="322"/>
      <c r="AI80" s="322" t="s">
        <v>30</v>
      </c>
      <c r="AJ80" s="322"/>
      <c r="AK80" s="322"/>
      <c r="AL80" s="322"/>
      <c r="AM80" s="323"/>
      <c r="AN80" s="382"/>
      <c r="AO80" s="355"/>
      <c r="AP80" s="355"/>
      <c r="AQ80" s="356"/>
      <c r="AR80" s="55"/>
      <c r="AS80" s="24">
        <f>IF(AR80="","","-")</f>
      </c>
      <c r="AT80" s="58"/>
      <c r="AU80" s="385"/>
      <c r="AV80" s="55">
        <v>10</v>
      </c>
      <c r="AW80" s="26" t="str">
        <f t="shared" si="16"/>
        <v>-</v>
      </c>
      <c r="AX80" s="58">
        <v>15</v>
      </c>
      <c r="AY80" s="384"/>
      <c r="AZ80" s="54"/>
      <c r="BA80" s="24">
        <f t="shared" si="17"/>
      </c>
      <c r="BB80" s="56"/>
      <c r="BC80" s="384"/>
      <c r="BD80" s="54">
        <v>15</v>
      </c>
      <c r="BE80" s="24" t="str">
        <f t="shared" si="18"/>
        <v>-</v>
      </c>
      <c r="BF80" s="56">
        <v>7</v>
      </c>
      <c r="BG80" s="357"/>
      <c r="BH80" s="17">
        <f>BM79</f>
        <v>2</v>
      </c>
      <c r="BI80" s="18" t="s">
        <v>19</v>
      </c>
      <c r="BJ80" s="18">
        <f>BN79</f>
        <v>2</v>
      </c>
      <c r="BK80" s="19" t="s">
        <v>7</v>
      </c>
      <c r="BL80" s="42"/>
      <c r="BM80" s="263"/>
      <c r="BN80" s="9"/>
      <c r="BO80" s="264"/>
      <c r="BP80" s="220"/>
      <c r="BQ80" s="265"/>
      <c r="BR80" s="9"/>
      <c r="BS80" s="9"/>
      <c r="BT80" s="265"/>
    </row>
    <row r="81" spans="1:72" ht="9" customHeight="1" thickBot="1">
      <c r="A81" s="38"/>
      <c r="B81" s="45"/>
      <c r="C81" s="216"/>
      <c r="D81" s="146"/>
      <c r="E81" s="146"/>
      <c r="F81" s="146"/>
      <c r="G81" s="146"/>
      <c r="H81" s="3"/>
      <c r="I81" s="3"/>
      <c r="J81" s="3"/>
      <c r="K81" s="68"/>
      <c r="L81" s="68"/>
      <c r="M81" s="167"/>
      <c r="N81" s="143"/>
      <c r="O81" s="143"/>
      <c r="P81" s="143"/>
      <c r="Q81" s="143"/>
      <c r="R81" s="144"/>
      <c r="S81" s="144"/>
      <c r="T81" s="144"/>
      <c r="U81" s="144"/>
      <c r="V81" s="144"/>
      <c r="W81" s="144"/>
      <c r="X81" s="144"/>
      <c r="Y81" s="144"/>
      <c r="Z81" s="144"/>
      <c r="AA81" s="38"/>
      <c r="AB81" s="38"/>
      <c r="AC81" s="51"/>
      <c r="AD81" s="147"/>
      <c r="AE81" s="334" t="s">
        <v>149</v>
      </c>
      <c r="AF81" s="335"/>
      <c r="AG81" s="335"/>
      <c r="AH81" s="335"/>
      <c r="AI81" s="336" t="s">
        <v>115</v>
      </c>
      <c r="AJ81" s="336"/>
      <c r="AK81" s="336"/>
      <c r="AL81" s="336"/>
      <c r="AM81" s="337"/>
      <c r="AN81" s="27">
        <f>IF(AT78="","",AT78)</f>
        <v>15</v>
      </c>
      <c r="AO81" s="24" t="str">
        <f aca="true" t="shared" si="19" ref="AO81:AO92">IF(AN81="","","-")</f>
        <v>-</v>
      </c>
      <c r="AP81" s="28">
        <f>IF(AR78="","",AR78)</f>
        <v>12</v>
      </c>
      <c r="AQ81" s="345" t="str">
        <f>IF(AU78="","",IF(AU78="○","×",IF(AU78="×","○")))</f>
        <v>○</v>
      </c>
      <c r="AR81" s="348"/>
      <c r="AS81" s="349"/>
      <c r="AT81" s="349"/>
      <c r="AU81" s="350"/>
      <c r="AV81" s="54">
        <v>13</v>
      </c>
      <c r="AW81" s="24" t="str">
        <f t="shared" si="16"/>
        <v>-</v>
      </c>
      <c r="AX81" s="56">
        <v>15</v>
      </c>
      <c r="AY81" s="406" t="str">
        <f>IF(AV81&lt;&gt;"",IF(AV81&gt;AX81,IF(AV82&gt;AX82,"○",IF(AV83&gt;AX83,"○","×")),IF(AV82&gt;AX82,IF(AV83&gt;AX83,"○","×"),"×")),"")</f>
        <v>○</v>
      </c>
      <c r="AZ81" s="61">
        <v>15</v>
      </c>
      <c r="BA81" s="29" t="str">
        <f t="shared" si="17"/>
        <v>-</v>
      </c>
      <c r="BB81" s="62">
        <v>12</v>
      </c>
      <c r="BC81" s="406" t="str">
        <f>IF(AZ81&lt;&gt;"",IF(AZ81&gt;BB81,IF(AZ82&gt;BB82,"○",IF(AZ83&gt;BB83,"○","×")),IF(AZ82&gt;BB82,IF(AZ83&gt;BB83,"○","×"),"×")),"")</f>
        <v>○</v>
      </c>
      <c r="BD81" s="61">
        <v>15</v>
      </c>
      <c r="BE81" s="29" t="str">
        <f t="shared" si="18"/>
        <v>-</v>
      </c>
      <c r="BF81" s="62">
        <v>7</v>
      </c>
      <c r="BG81" s="365" t="str">
        <f>IF(BD81&lt;&gt;"",IF(BD81&gt;BF81,IF(BD82&gt;BF82,"○",IF(BD83&gt;BF83,"○","×")),IF(BD82&gt;BF82,IF(BD83&gt;BF83,"○","×"),"×")),"")</f>
        <v>○</v>
      </c>
      <c r="BH81" s="512" t="s">
        <v>375</v>
      </c>
      <c r="BI81" s="513"/>
      <c r="BJ81" s="513"/>
      <c r="BK81" s="514"/>
      <c r="BL81" s="42"/>
      <c r="BM81" s="267"/>
      <c r="BN81" s="268"/>
      <c r="BO81" s="269"/>
      <c r="BP81" s="270"/>
      <c r="BQ81" s="271"/>
      <c r="BR81" s="268"/>
      <c r="BS81" s="268"/>
      <c r="BT81" s="271"/>
    </row>
    <row r="82" spans="1:72" ht="9" customHeight="1" thickTop="1">
      <c r="A82" s="38"/>
      <c r="B82" s="120" t="str">
        <f>AI105</f>
        <v>鈴木誠</v>
      </c>
      <c r="C82" s="214" t="str">
        <f>AM105</f>
        <v>TEAM BLOWIN</v>
      </c>
      <c r="D82" s="485" t="s">
        <v>382</v>
      </c>
      <c r="E82" s="486"/>
      <c r="F82" s="486"/>
      <c r="G82" s="487"/>
      <c r="H82" s="3"/>
      <c r="I82" s="3"/>
      <c r="J82" s="3"/>
      <c r="K82" s="9"/>
      <c r="L82" s="9"/>
      <c r="M82" s="67"/>
      <c r="N82" s="177"/>
      <c r="O82" s="150"/>
      <c r="P82" s="72"/>
      <c r="Q82" s="42"/>
      <c r="R82" s="144"/>
      <c r="S82" s="144"/>
      <c r="T82" s="144"/>
      <c r="U82" s="144"/>
      <c r="V82" s="144"/>
      <c r="W82" s="144"/>
      <c r="X82" s="144"/>
      <c r="Y82" s="144"/>
      <c r="Z82" s="144"/>
      <c r="AA82" s="38"/>
      <c r="AB82" s="38"/>
      <c r="AC82" s="51"/>
      <c r="AD82" s="51"/>
      <c r="AE82" s="338" t="s">
        <v>150</v>
      </c>
      <c r="AF82" s="339"/>
      <c r="AG82" s="339"/>
      <c r="AH82" s="339"/>
      <c r="AI82" s="340" t="s">
        <v>115</v>
      </c>
      <c r="AJ82" s="340"/>
      <c r="AK82" s="340"/>
      <c r="AL82" s="340"/>
      <c r="AM82" s="341"/>
      <c r="AN82" s="27">
        <f>IF(AT79="","",AT79)</f>
        <v>15</v>
      </c>
      <c r="AO82" s="24" t="str">
        <f t="shared" si="19"/>
        <v>-</v>
      </c>
      <c r="AP82" s="28">
        <f>IF(AR79="","",AR79)</f>
        <v>12</v>
      </c>
      <c r="AQ82" s="346" t="str">
        <f>IF(AS79="","",AS79)</f>
        <v>-</v>
      </c>
      <c r="AR82" s="351"/>
      <c r="AS82" s="352"/>
      <c r="AT82" s="352"/>
      <c r="AU82" s="353"/>
      <c r="AV82" s="54">
        <v>15</v>
      </c>
      <c r="AW82" s="24" t="str">
        <f t="shared" si="16"/>
        <v>-</v>
      </c>
      <c r="AX82" s="56">
        <v>10</v>
      </c>
      <c r="AY82" s="384"/>
      <c r="AZ82" s="54">
        <v>15</v>
      </c>
      <c r="BA82" s="24" t="str">
        <f t="shared" si="17"/>
        <v>-</v>
      </c>
      <c r="BB82" s="56">
        <v>8</v>
      </c>
      <c r="BC82" s="384"/>
      <c r="BD82" s="54">
        <v>15</v>
      </c>
      <c r="BE82" s="24" t="str">
        <f t="shared" si="18"/>
        <v>-</v>
      </c>
      <c r="BF82" s="56">
        <v>8</v>
      </c>
      <c r="BG82" s="357"/>
      <c r="BH82" s="515"/>
      <c r="BI82" s="516"/>
      <c r="BJ82" s="516"/>
      <c r="BK82" s="517"/>
      <c r="BL82" s="42"/>
      <c r="BM82" s="263">
        <f>COUNTIF(AN81:BG83,"○")</f>
        <v>4</v>
      </c>
      <c r="BN82" s="9">
        <f>COUNTIF(AN81:BG83,"×")</f>
        <v>0</v>
      </c>
      <c r="BO82" s="264">
        <f>(IF((AN81&gt;AP81),1,0))+(IF((AN82&gt;AP82),1,0))+(IF((AN83&gt;AP83),1,0))+(IF((AR81&gt;AT81),1,0))+(IF((AR82&gt;AT82),1,0))+(IF((AR83&gt;AT83),1,0))+(IF((AV81&gt;AX81),1,0))+(IF((AV82&gt;AX82),1,0))+(IF((AV83&gt;AX83),1,0))+(IF((AZ81&gt;BB81),1,0))+(IF((AZ82&gt;BB82),1,0))+(IF((AZ83&gt;BB83),1,0))+(IF((BD81&gt;BF81),1,0))+(IF((BD82&gt;BF82),1,0))+(IF((BD83&gt;BF83),1,0))</f>
        <v>8</v>
      </c>
      <c r="BP82" s="220">
        <f>(IF((AN81&lt;AP81),1,0))+(IF((AN82&lt;AP82),1,0))+(IF((AN83&lt;AP83),1,0))+(IF((AR81&lt;AT81),1,0))+(IF((AR82&lt;AT82),1,0))+(IF((AR83&lt;AT83),1,0))+(IF((AV81&lt;AX81),1,0))+(IF((AV82&lt;AX82),1,0))+(IF((AV83&lt;AX83),1,0))+(IF((AZ81&lt;BB81),1,0))+(IF((AZ82&lt;BB82),1,0))+(IF((AZ83&lt;BB83),1,0))+(IF((BD81&lt;BF81),1,0))+(IF((BD82&lt;BF82),1,0))+(IF((BD83&lt;BF83),1,0))</f>
        <v>1</v>
      </c>
      <c r="BQ82" s="266">
        <f>BO82-BP82</f>
        <v>7</v>
      </c>
      <c r="BR82" s="9">
        <f>SUM(AN81:AN83,AR81:AR83,AV81:AV83,AZ81:AZ83,BD81:BD83)</f>
        <v>133</v>
      </c>
      <c r="BS82" s="9">
        <f>SUM(AP81:AP83,AT81:AT83,AX81:AX83,BB81:BB83,BF81:BF83)</f>
        <v>94</v>
      </c>
      <c r="BT82" s="265">
        <f>BR82-BS82</f>
        <v>39</v>
      </c>
    </row>
    <row r="83" spans="1:72" ht="9" customHeight="1" thickBot="1">
      <c r="A83" s="38"/>
      <c r="B83" s="122" t="str">
        <f>AI106</f>
        <v>宮内富子</v>
      </c>
      <c r="C83" s="215" t="str">
        <f>AM106</f>
        <v>ﾊﾐﾝｸﾞﾊﾞｰﾄﾞ</v>
      </c>
      <c r="D83" s="488"/>
      <c r="E83" s="489"/>
      <c r="F83" s="489"/>
      <c r="G83" s="490"/>
      <c r="H83" s="245">
        <v>8</v>
      </c>
      <c r="I83" s="102">
        <v>15</v>
      </c>
      <c r="J83" s="170">
        <v>10</v>
      </c>
      <c r="K83" s="103">
        <v>15</v>
      </c>
      <c r="L83" s="131">
        <v>15</v>
      </c>
      <c r="M83" s="168"/>
      <c r="N83" s="163"/>
      <c r="O83" s="153"/>
      <c r="P83" s="72"/>
      <c r="Q83" s="42"/>
      <c r="R83" s="126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51"/>
      <c r="AD83" s="51"/>
      <c r="AE83" s="407"/>
      <c r="AF83" s="366"/>
      <c r="AG83" s="366"/>
      <c r="AH83" s="366"/>
      <c r="AI83" s="366" t="s">
        <v>106</v>
      </c>
      <c r="AJ83" s="366"/>
      <c r="AK83" s="366"/>
      <c r="AL83" s="366"/>
      <c r="AM83" s="367"/>
      <c r="AN83" s="30">
        <f>IF(AT80="","",AT80)</f>
      </c>
      <c r="AO83" s="24">
        <f t="shared" si="19"/>
      </c>
      <c r="AP83" s="31">
        <f>IF(AR80="","",AR80)</f>
      </c>
      <c r="AQ83" s="347">
        <f>IF(AS80="","",AS80)</f>
      </c>
      <c r="AR83" s="354"/>
      <c r="AS83" s="355"/>
      <c r="AT83" s="355"/>
      <c r="AU83" s="356"/>
      <c r="AV83" s="55">
        <v>15</v>
      </c>
      <c r="AW83" s="24" t="str">
        <f t="shared" si="16"/>
        <v>-</v>
      </c>
      <c r="AX83" s="58">
        <v>10</v>
      </c>
      <c r="AY83" s="385"/>
      <c r="AZ83" s="55"/>
      <c r="BA83" s="26">
        <f t="shared" si="17"/>
      </c>
      <c r="BB83" s="58"/>
      <c r="BC83" s="385"/>
      <c r="BD83" s="55"/>
      <c r="BE83" s="26">
        <f t="shared" si="18"/>
      </c>
      <c r="BF83" s="58"/>
      <c r="BG83" s="357"/>
      <c r="BH83" s="17">
        <f>BM82</f>
        <v>4</v>
      </c>
      <c r="BI83" s="18" t="s">
        <v>19</v>
      </c>
      <c r="BJ83" s="18">
        <f>BN82</f>
        <v>0</v>
      </c>
      <c r="BK83" s="19" t="s">
        <v>7</v>
      </c>
      <c r="BL83" s="42"/>
      <c r="BM83" s="272"/>
      <c r="BN83" s="273"/>
      <c r="BO83" s="274"/>
      <c r="BP83" s="275"/>
      <c r="BQ83" s="276"/>
      <c r="BR83" s="273"/>
      <c r="BS83" s="273"/>
      <c r="BT83" s="276"/>
    </row>
    <row r="84" spans="1:72" ht="9" customHeight="1" thickTop="1">
      <c r="A84" s="38"/>
      <c r="B84" s="45"/>
      <c r="C84" s="216"/>
      <c r="D84" s="146"/>
      <c r="E84" s="146"/>
      <c r="F84" s="146"/>
      <c r="G84" s="146"/>
      <c r="H84" s="3"/>
      <c r="I84" s="3"/>
      <c r="J84" s="94"/>
      <c r="K84" s="66"/>
      <c r="L84" s="95"/>
      <c r="M84" s="154"/>
      <c r="N84" s="67"/>
      <c r="O84" s="153"/>
      <c r="P84" s="72"/>
      <c r="Q84" s="42"/>
      <c r="R84" s="126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51"/>
      <c r="AD84" s="51"/>
      <c r="AE84" s="338" t="s">
        <v>151</v>
      </c>
      <c r="AF84" s="339"/>
      <c r="AG84" s="339"/>
      <c r="AH84" s="339"/>
      <c r="AI84" s="340" t="s">
        <v>152</v>
      </c>
      <c r="AJ84" s="340"/>
      <c r="AK84" s="340"/>
      <c r="AL84" s="340"/>
      <c r="AM84" s="341"/>
      <c r="AN84" s="27">
        <f>IF(AX78="","",AX78)</f>
        <v>15</v>
      </c>
      <c r="AO84" s="29" t="str">
        <f t="shared" si="19"/>
        <v>-</v>
      </c>
      <c r="AP84" s="28">
        <f>IF(AV78="","",AV78)</f>
        <v>10</v>
      </c>
      <c r="AQ84" s="345" t="str">
        <f>IF(AY78="","",IF(AY78="○","×",IF(AY78="×","○")))</f>
        <v>○</v>
      </c>
      <c r="AR84" s="5">
        <f>IF(AX81="","",AX81)</f>
        <v>15</v>
      </c>
      <c r="AS84" s="24" t="str">
        <f aca="true" t="shared" si="20" ref="AS84:AS92">IF(AR84="","","-")</f>
        <v>-</v>
      </c>
      <c r="AT84" s="28">
        <f>IF(AV81="","",AV81)</f>
        <v>13</v>
      </c>
      <c r="AU84" s="345" t="str">
        <f>IF(AY81="","",IF(AY81="○","×",IF(AY81="×","○")))</f>
        <v>×</v>
      </c>
      <c r="AV84" s="348"/>
      <c r="AW84" s="349"/>
      <c r="AX84" s="349"/>
      <c r="AY84" s="350"/>
      <c r="AZ84" s="54">
        <v>15</v>
      </c>
      <c r="BA84" s="24" t="str">
        <f t="shared" si="17"/>
        <v>-</v>
      </c>
      <c r="BB84" s="56">
        <v>6</v>
      </c>
      <c r="BC84" s="384" t="str">
        <f>IF(AZ84&lt;&gt;"",IF(AZ84&gt;BB84,IF(AZ85&gt;BB85,"○",IF(AZ86&gt;BB86,"○","×")),IF(AZ85&gt;BB85,IF(AZ86&gt;BB86,"○","×"),"×")),"")</f>
        <v>○</v>
      </c>
      <c r="BD84" s="54">
        <v>10</v>
      </c>
      <c r="BE84" s="24" t="str">
        <f t="shared" si="18"/>
        <v>-</v>
      </c>
      <c r="BF84" s="56">
        <v>15</v>
      </c>
      <c r="BG84" s="365" t="str">
        <f>IF(BD84&lt;&gt;"",IF(BD84&gt;BF84,IF(BD85&gt;BF85,"○",IF(BD86&gt;BF86,"○","×")),IF(BD85&gt;BF85,IF(BD86&gt;BF86,"○","×"),"×")),"")</f>
        <v>○</v>
      </c>
      <c r="BH84" s="512" t="s">
        <v>44</v>
      </c>
      <c r="BI84" s="513"/>
      <c r="BJ84" s="513"/>
      <c r="BK84" s="514"/>
      <c r="BL84" s="42"/>
      <c r="BM84" s="263"/>
      <c r="BN84" s="9"/>
      <c r="BO84" s="264"/>
      <c r="BP84" s="220"/>
      <c r="BQ84" s="265"/>
      <c r="BR84" s="9"/>
      <c r="BS84" s="9"/>
      <c r="BT84" s="265"/>
    </row>
    <row r="85" spans="1:72" ht="9" customHeight="1" thickBot="1">
      <c r="A85" s="38"/>
      <c r="B85" s="120" t="str">
        <f>AI120</f>
        <v>樋口悟</v>
      </c>
      <c r="C85" s="214" t="s">
        <v>398</v>
      </c>
      <c r="D85" s="485" t="s">
        <v>383</v>
      </c>
      <c r="E85" s="486"/>
      <c r="F85" s="486"/>
      <c r="G85" s="487"/>
      <c r="H85" s="185">
        <v>15</v>
      </c>
      <c r="I85" s="172">
        <v>13</v>
      </c>
      <c r="J85" s="173">
        <v>15</v>
      </c>
      <c r="K85" s="3"/>
      <c r="L85" s="9"/>
      <c r="M85" s="67"/>
      <c r="N85" s="9"/>
      <c r="O85" s="153"/>
      <c r="P85" s="72"/>
      <c r="Q85" s="72"/>
      <c r="R85" s="126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51"/>
      <c r="AD85" s="51"/>
      <c r="AE85" s="338" t="s">
        <v>153</v>
      </c>
      <c r="AF85" s="339"/>
      <c r="AG85" s="339"/>
      <c r="AH85" s="339"/>
      <c r="AI85" s="340" t="s">
        <v>152</v>
      </c>
      <c r="AJ85" s="340"/>
      <c r="AK85" s="340"/>
      <c r="AL85" s="340"/>
      <c r="AM85" s="341"/>
      <c r="AN85" s="27">
        <f>IF(AX79="","",AX79)</f>
        <v>10</v>
      </c>
      <c r="AO85" s="24" t="str">
        <f t="shared" si="19"/>
        <v>-</v>
      </c>
      <c r="AP85" s="28">
        <f>IF(AV79="","",AV79)</f>
        <v>15</v>
      </c>
      <c r="AQ85" s="346">
        <f>IF(AS82="","",AS82)</f>
      </c>
      <c r="AR85" s="5">
        <f>IF(AX82="","",AX82)</f>
        <v>10</v>
      </c>
      <c r="AS85" s="24" t="str">
        <f t="shared" si="20"/>
        <v>-</v>
      </c>
      <c r="AT85" s="28">
        <f>IF(AV82="","",AV82)</f>
        <v>15</v>
      </c>
      <c r="AU85" s="346" t="str">
        <f>IF(AW82="","",AW82)</f>
        <v>-</v>
      </c>
      <c r="AV85" s="351"/>
      <c r="AW85" s="352"/>
      <c r="AX85" s="352"/>
      <c r="AY85" s="353"/>
      <c r="AZ85" s="54">
        <v>15</v>
      </c>
      <c r="BA85" s="24" t="str">
        <f t="shared" si="17"/>
        <v>-</v>
      </c>
      <c r="BB85" s="56">
        <v>9</v>
      </c>
      <c r="BC85" s="384"/>
      <c r="BD85" s="54">
        <v>15</v>
      </c>
      <c r="BE85" s="24" t="str">
        <f t="shared" si="18"/>
        <v>-</v>
      </c>
      <c r="BF85" s="56">
        <v>11</v>
      </c>
      <c r="BG85" s="357"/>
      <c r="BH85" s="515"/>
      <c r="BI85" s="516"/>
      <c r="BJ85" s="516"/>
      <c r="BK85" s="517"/>
      <c r="BL85" s="42"/>
      <c r="BM85" s="263">
        <f>COUNTIF(AN84:BG86,"○")</f>
        <v>3</v>
      </c>
      <c r="BN85" s="9">
        <f>COUNTIF(AN84:BG86,"×")</f>
        <v>1</v>
      </c>
      <c r="BO85" s="264">
        <f>(IF((AN84&gt;AP84),1,0))+(IF((AN85&gt;AP85),1,0))+(IF((AN86&gt;AP86),1,0))+(IF((AR84&gt;AT84),1,0))+(IF((AR85&gt;AT85),1,0))+(IF((AR86&gt;AT86),1,0))+(IF((AV84&gt;AX84),1,0))+(IF((AV85&gt;AX85),1,0))+(IF((AV86&gt;AX86),1,0))+(IF((AZ84&gt;BB84),1,0))+(IF((AZ85&gt;BB85),1,0))+(IF((AZ86&gt;BB86),1,0))+(IF((BD84&gt;BF84),1,0))+(IF((BD85&gt;BF85),1,0))+(IF((BD86&gt;BF86),1,0))</f>
        <v>7</v>
      </c>
      <c r="BP85" s="220">
        <f>(IF((AN84&lt;AP84),1,0))+(IF((AN85&lt;AP85),1,0))+(IF((AN86&lt;AP86),1,0))+(IF((AR84&lt;AT84),1,0))+(IF((AR85&lt;AT85),1,0))+(IF((AR86&lt;AT86),1,0))+(IF((AV84&lt;AX84),1,0))+(IF((AV85&lt;AX85),1,0))+(IF((AV86&lt;AX86),1,0))+(IF((AZ84&lt;BB84),1,0))+(IF((AZ85&lt;BB85),1,0))+(IF((AZ86&lt;BB86),1,0))+(IF((BD84&lt;BF84),1,0))+(IF((BD85&lt;BF85),1,0))+(IF((BD86&lt;BF86),1,0))</f>
        <v>4</v>
      </c>
      <c r="BQ85" s="266">
        <f>BO85-BP85</f>
        <v>3</v>
      </c>
      <c r="BR85" s="9">
        <f>SUM(AN84:AN86,AR84:AR86,AV84:AV86,AZ84:AZ86,BD84:BD86)</f>
        <v>145</v>
      </c>
      <c r="BS85" s="9">
        <f>SUM(AP84:AP86,AT84:AT86,AX84:AX86,BB84:BB86,BF84:BF86)</f>
        <v>129</v>
      </c>
      <c r="BT85" s="265">
        <f>BR85-BS85</f>
        <v>16</v>
      </c>
    </row>
    <row r="86" spans="1:72" ht="9" customHeight="1" thickBot="1" thickTop="1">
      <c r="A86" s="38"/>
      <c r="B86" s="122" t="str">
        <f>AI121</f>
        <v>三宅美帆</v>
      </c>
      <c r="C86" s="215" t="str">
        <f>AM121</f>
        <v>金子ｸﾗﾌﾞ</v>
      </c>
      <c r="D86" s="488"/>
      <c r="E86" s="489"/>
      <c r="F86" s="489"/>
      <c r="G86" s="490"/>
      <c r="H86" s="3"/>
      <c r="I86" s="3"/>
      <c r="J86" s="3"/>
      <c r="K86" s="3"/>
      <c r="L86" s="3"/>
      <c r="M86" s="157">
        <v>9</v>
      </c>
      <c r="N86" s="103">
        <v>7</v>
      </c>
      <c r="O86" s="158"/>
      <c r="P86" s="3"/>
      <c r="Q86" s="126"/>
      <c r="R86" s="126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51"/>
      <c r="AD86" s="51"/>
      <c r="AE86" s="342"/>
      <c r="AF86" s="343"/>
      <c r="AG86" s="343"/>
      <c r="AH86" s="343"/>
      <c r="AI86" s="343" t="s">
        <v>30</v>
      </c>
      <c r="AJ86" s="343"/>
      <c r="AK86" s="343"/>
      <c r="AL86" s="343"/>
      <c r="AM86" s="344"/>
      <c r="AN86" s="27">
        <f>IF(AX80="","",AX80)</f>
        <v>15</v>
      </c>
      <c r="AO86" s="24" t="str">
        <f t="shared" si="19"/>
        <v>-</v>
      </c>
      <c r="AP86" s="28">
        <f>IF(AV80="","",AV80)</f>
        <v>10</v>
      </c>
      <c r="AQ86" s="346">
        <f>IF(AS83="","",AS83)</f>
      </c>
      <c r="AR86" s="5">
        <f>IF(AX83="","",AX83)</f>
        <v>10</v>
      </c>
      <c r="AS86" s="24" t="str">
        <f t="shared" si="20"/>
        <v>-</v>
      </c>
      <c r="AT86" s="28">
        <f>IF(AV83="","",AV83)</f>
        <v>15</v>
      </c>
      <c r="AU86" s="346" t="str">
        <f>IF(AW83="","",AW83)</f>
        <v>-</v>
      </c>
      <c r="AV86" s="351"/>
      <c r="AW86" s="352"/>
      <c r="AX86" s="352"/>
      <c r="AY86" s="353"/>
      <c r="AZ86" s="54"/>
      <c r="BA86" s="24">
        <f t="shared" si="17"/>
      </c>
      <c r="BB86" s="56"/>
      <c r="BC86" s="385"/>
      <c r="BD86" s="54">
        <v>15</v>
      </c>
      <c r="BE86" s="24" t="str">
        <f t="shared" si="18"/>
        <v>-</v>
      </c>
      <c r="BF86" s="56">
        <v>10</v>
      </c>
      <c r="BG86" s="358"/>
      <c r="BH86" s="17">
        <f>BM85</f>
        <v>3</v>
      </c>
      <c r="BI86" s="18" t="s">
        <v>19</v>
      </c>
      <c r="BJ86" s="18">
        <f>BN85</f>
        <v>1</v>
      </c>
      <c r="BK86" s="19" t="s">
        <v>7</v>
      </c>
      <c r="BL86" s="42"/>
      <c r="BM86" s="263"/>
      <c r="BN86" s="9"/>
      <c r="BO86" s="264"/>
      <c r="BP86" s="220"/>
      <c r="BQ86" s="265"/>
      <c r="BR86" s="9"/>
      <c r="BS86" s="9"/>
      <c r="BT86" s="265"/>
    </row>
    <row r="87" spans="1:72" ht="9" customHeight="1" thickTop="1">
      <c r="A87" s="38"/>
      <c r="B87" s="45"/>
      <c r="C87" s="216"/>
      <c r="D87" s="146"/>
      <c r="E87" s="146"/>
      <c r="F87" s="146"/>
      <c r="G87" s="146"/>
      <c r="H87" s="3"/>
      <c r="I87" s="3"/>
      <c r="J87" s="3"/>
      <c r="K87" s="3"/>
      <c r="L87" s="3"/>
      <c r="M87" s="159"/>
      <c r="N87" s="3"/>
      <c r="O87" s="3"/>
      <c r="P87" s="160"/>
      <c r="Q87" s="154"/>
      <c r="R87" s="205"/>
      <c r="S87" s="72"/>
      <c r="T87" s="42"/>
      <c r="U87" s="42"/>
      <c r="V87" s="42"/>
      <c r="W87" s="42"/>
      <c r="X87" s="42"/>
      <c r="Y87" s="42"/>
      <c r="Z87" s="38"/>
      <c r="AA87" s="38"/>
      <c r="AB87" s="38"/>
      <c r="AC87" s="51"/>
      <c r="AD87" s="51"/>
      <c r="AE87" s="324" t="s">
        <v>154</v>
      </c>
      <c r="AF87" s="325"/>
      <c r="AG87" s="325"/>
      <c r="AH87" s="325"/>
      <c r="AI87" s="326" t="s">
        <v>155</v>
      </c>
      <c r="AJ87" s="326"/>
      <c r="AK87" s="326"/>
      <c r="AL87" s="326"/>
      <c r="AM87" s="327"/>
      <c r="AN87" s="32">
        <f>IF(BB78="","",BB78)</f>
        <v>10</v>
      </c>
      <c r="AO87" s="29" t="str">
        <f t="shared" si="19"/>
        <v>-</v>
      </c>
      <c r="AP87" s="33">
        <f>IF(AZ78="","",AZ78)</f>
        <v>15</v>
      </c>
      <c r="AQ87" s="525" t="str">
        <f>IF(BC78="","",IF(BC78="○","×",IF(BC78="×","○")))</f>
        <v>×</v>
      </c>
      <c r="AR87" s="13">
        <f>IF(BB81="","",BB81)</f>
        <v>12</v>
      </c>
      <c r="AS87" s="29" t="str">
        <f t="shared" si="20"/>
        <v>-</v>
      </c>
      <c r="AT87" s="33">
        <f>IF(AZ81="","",AZ81)</f>
        <v>15</v>
      </c>
      <c r="AU87" s="345" t="str">
        <f>IF(BC81="","",IF(BC81="○","×",IF(BC81="×","○")))</f>
        <v>×</v>
      </c>
      <c r="AV87" s="33">
        <f>IF(BB84="","",BB84)</f>
        <v>6</v>
      </c>
      <c r="AW87" s="29" t="str">
        <f aca="true" t="shared" si="21" ref="AW87:AW92">IF(AV87="","","-")</f>
        <v>-</v>
      </c>
      <c r="AX87" s="33">
        <f>IF(AZ84="","",AZ84)</f>
        <v>15</v>
      </c>
      <c r="AY87" s="345" t="str">
        <f>IF(BC84="","",IF(BC84="○","×",IF(BC84="×","○")))</f>
        <v>×</v>
      </c>
      <c r="AZ87" s="348"/>
      <c r="BA87" s="349"/>
      <c r="BB87" s="349"/>
      <c r="BC87" s="350"/>
      <c r="BD87" s="61">
        <v>12</v>
      </c>
      <c r="BE87" s="29" t="str">
        <f t="shared" si="18"/>
        <v>-</v>
      </c>
      <c r="BF87" s="62">
        <v>15</v>
      </c>
      <c r="BG87" s="357" t="str">
        <f>IF(BD87&lt;&gt;"",IF(BD87&gt;BF87,IF(BD88&gt;BF88,"○",IF(BD89&gt;BF89,"○","×")),IF(BD88&gt;BF88,IF(BD89&gt;BF89,"○","×"),"×")),"")</f>
        <v>×</v>
      </c>
      <c r="BH87" s="512" t="s">
        <v>376</v>
      </c>
      <c r="BI87" s="513"/>
      <c r="BJ87" s="513"/>
      <c r="BK87" s="514"/>
      <c r="BL87" s="42"/>
      <c r="BM87" s="267"/>
      <c r="BN87" s="268"/>
      <c r="BO87" s="269"/>
      <c r="BP87" s="270"/>
      <c r="BQ87" s="271"/>
      <c r="BR87" s="268"/>
      <c r="BS87" s="268"/>
      <c r="BT87" s="271"/>
    </row>
    <row r="88" spans="1:72" ht="9" customHeight="1" thickBot="1">
      <c r="A88" s="38"/>
      <c r="B88" s="120" t="str">
        <f>AE84</f>
        <v>乗松徹</v>
      </c>
      <c r="C88" s="214" t="str">
        <f>AI84</f>
        <v>TIE</v>
      </c>
      <c r="D88" s="485" t="s">
        <v>384</v>
      </c>
      <c r="E88" s="486"/>
      <c r="F88" s="486"/>
      <c r="G88" s="487"/>
      <c r="H88" s="3"/>
      <c r="I88" s="3"/>
      <c r="J88" s="3"/>
      <c r="K88" s="3"/>
      <c r="L88" s="3"/>
      <c r="M88" s="157">
        <v>15</v>
      </c>
      <c r="N88" s="103">
        <v>15</v>
      </c>
      <c r="O88" s="103"/>
      <c r="P88" s="162"/>
      <c r="Q88" s="67"/>
      <c r="R88" s="130"/>
      <c r="S88" s="9"/>
      <c r="T88" s="126"/>
      <c r="U88" s="38"/>
      <c r="V88" s="42"/>
      <c r="W88" s="42"/>
      <c r="X88" s="38"/>
      <c r="Y88" s="38"/>
      <c r="Z88" s="38"/>
      <c r="AA88" s="38"/>
      <c r="AB88" s="38"/>
      <c r="AC88" s="51"/>
      <c r="AD88" s="51"/>
      <c r="AE88" s="299" t="s">
        <v>156</v>
      </c>
      <c r="AF88" s="300"/>
      <c r="AG88" s="300"/>
      <c r="AH88" s="300"/>
      <c r="AI88" s="297" t="s">
        <v>155</v>
      </c>
      <c r="AJ88" s="297"/>
      <c r="AK88" s="297"/>
      <c r="AL88" s="297"/>
      <c r="AM88" s="320"/>
      <c r="AN88" s="27">
        <f>IF(BB79="","",BB79)</f>
        <v>13</v>
      </c>
      <c r="AO88" s="24" t="str">
        <f t="shared" si="19"/>
        <v>-</v>
      </c>
      <c r="AP88" s="28">
        <f>IF(AZ79="","",AZ79)</f>
        <v>15</v>
      </c>
      <c r="AQ88" s="526" t="str">
        <f>IF(AS85="","",AS85)</f>
        <v>-</v>
      </c>
      <c r="AR88" s="5">
        <f>IF(BB82="","",BB82)</f>
        <v>8</v>
      </c>
      <c r="AS88" s="24" t="str">
        <f t="shared" si="20"/>
        <v>-</v>
      </c>
      <c r="AT88" s="28">
        <f>IF(AZ82="","",AZ82)</f>
        <v>15</v>
      </c>
      <c r="AU88" s="346">
        <f>IF(AW85="","",AW85)</f>
      </c>
      <c r="AV88" s="28">
        <f>IF(BB85="","",BB85)</f>
        <v>9</v>
      </c>
      <c r="AW88" s="24" t="str">
        <f t="shared" si="21"/>
        <v>-</v>
      </c>
      <c r="AX88" s="28">
        <f>IF(AZ85="","",AZ85)</f>
        <v>15</v>
      </c>
      <c r="AY88" s="346" t="str">
        <f>IF(BA85="","",BA85)</f>
        <v>-</v>
      </c>
      <c r="AZ88" s="351"/>
      <c r="BA88" s="352"/>
      <c r="BB88" s="352"/>
      <c r="BC88" s="353"/>
      <c r="BD88" s="54">
        <v>12</v>
      </c>
      <c r="BE88" s="24" t="str">
        <f t="shared" si="18"/>
        <v>-</v>
      </c>
      <c r="BF88" s="56">
        <v>15</v>
      </c>
      <c r="BG88" s="357"/>
      <c r="BH88" s="515"/>
      <c r="BI88" s="516"/>
      <c r="BJ88" s="516"/>
      <c r="BK88" s="517"/>
      <c r="BL88" s="42"/>
      <c r="BM88" s="263">
        <f>COUNTIF(AN87:BG89,"○")</f>
        <v>0</v>
      </c>
      <c r="BN88" s="9">
        <f>COUNTIF(AN87:BG89,"×")</f>
        <v>4</v>
      </c>
      <c r="BO88" s="264">
        <f>(IF((AN87&gt;AP87),1,0))+(IF((AN88&gt;AP88),1,0))+(IF((AN89&gt;AP89),1,0))+(IF((AR87&gt;AT87),1,0))+(IF((AR88&gt;AT88),1,0))+(IF((AR89&gt;AT89),1,0))+(IF((AV87&gt;AX87),1,0))+(IF((AV88&gt;AX88),1,0))+(IF((AV89&gt;AX89),1,0))+(IF((AZ87&gt;BB87),1,0))+(IF((AZ88&gt;BB88),1,0))+(IF((AZ89&gt;BB89),1,0))+(IF((BD87&gt;BF87),1,0))+(IF((BD88&gt;BF88),1,0))+(IF((BD89&gt;BF89),1,0))</f>
        <v>0</v>
      </c>
      <c r="BP88" s="220">
        <f>(IF((AN87&lt;AP87),1,0))+(IF((AN88&lt;AP88),1,0))+(IF((AN89&lt;AP89),1,0))+(IF((AR87&lt;AT87),1,0))+(IF((AR88&lt;AT88),1,0))+(IF((AR89&lt;AT89),1,0))+(IF((AV87&lt;AX87),1,0))+(IF((AV88&lt;AX88),1,0))+(IF((AV89&lt;AX89),1,0))+(IF((AZ87&lt;BB87),1,0))+(IF((AZ88&lt;BB88),1,0))+(IF((AZ89&lt;BB89),1,0))+(IF((BD87&lt;BF87),1,0))+(IF((BD88&lt;BF88),1,0))+(IF((BD89&lt;BF89),1,0))</f>
        <v>8</v>
      </c>
      <c r="BQ88" s="266">
        <f>BO88-BP88</f>
        <v>-8</v>
      </c>
      <c r="BR88" s="9">
        <f>SUM(AN87:AN89,AR87:AR89,AV87:AV89,AZ87:AZ89,BD87:BD89)</f>
        <v>82</v>
      </c>
      <c r="BS88" s="9">
        <f>SUM(AP87:AP89,AT87:AT89,AX87:AX89,BB87:BB89,BF87:BF89)</f>
        <v>120</v>
      </c>
      <c r="BT88" s="265">
        <f>BR88-BS88</f>
        <v>-38</v>
      </c>
    </row>
    <row r="89" spans="1:72" ht="9" customHeight="1" thickTop="1">
      <c r="A89" s="38"/>
      <c r="B89" s="122" t="str">
        <f>AE85</f>
        <v>村上倫子</v>
      </c>
      <c r="C89" s="215" t="str">
        <f>AI85</f>
        <v>TIE</v>
      </c>
      <c r="D89" s="488"/>
      <c r="E89" s="489"/>
      <c r="F89" s="489"/>
      <c r="G89" s="490"/>
      <c r="H89" s="124">
        <v>15</v>
      </c>
      <c r="I89" s="124">
        <v>15</v>
      </c>
      <c r="J89" s="125"/>
      <c r="K89" s="3"/>
      <c r="L89" s="9"/>
      <c r="M89" s="67"/>
      <c r="N89" s="67"/>
      <c r="O89" s="67"/>
      <c r="P89" s="163"/>
      <c r="Q89" s="67"/>
      <c r="R89" s="237"/>
      <c r="S89" s="3"/>
      <c r="T89" s="126"/>
      <c r="U89" s="38"/>
      <c r="V89" s="42"/>
      <c r="W89" s="42"/>
      <c r="X89" s="38"/>
      <c r="Y89" s="38"/>
      <c r="Z89" s="38"/>
      <c r="AA89" s="38"/>
      <c r="AB89" s="38"/>
      <c r="AC89" s="51"/>
      <c r="AD89" s="51"/>
      <c r="AE89" s="321"/>
      <c r="AF89" s="322"/>
      <c r="AG89" s="322"/>
      <c r="AH89" s="322"/>
      <c r="AI89" s="322" t="s">
        <v>16</v>
      </c>
      <c r="AJ89" s="322"/>
      <c r="AK89" s="322"/>
      <c r="AL89" s="322"/>
      <c r="AM89" s="323"/>
      <c r="AN89" s="27">
        <f>IF(BB80="","",BB80)</f>
      </c>
      <c r="AO89" s="24">
        <f t="shared" si="19"/>
      </c>
      <c r="AP89" s="28">
        <f>IF(AZ80="","",AZ80)</f>
      </c>
      <c r="AQ89" s="526" t="str">
        <f>IF(AS86="","",AS86)</f>
        <v>-</v>
      </c>
      <c r="AR89" s="5">
        <f>IF(BB83="","",BB83)</f>
      </c>
      <c r="AS89" s="24">
        <f t="shared" si="20"/>
      </c>
      <c r="AT89" s="28">
        <f>IF(AZ83="","",AZ83)</f>
      </c>
      <c r="AU89" s="346">
        <f>IF(AW86="","",AW86)</f>
      </c>
      <c r="AV89" s="28">
        <f>IF(BB86="","",BB86)</f>
      </c>
      <c r="AW89" s="24">
        <f t="shared" si="21"/>
      </c>
      <c r="AX89" s="28">
        <f>IF(AZ86="","",AZ86)</f>
      </c>
      <c r="AY89" s="346">
        <f>IF(BA86="","",BA86)</f>
      </c>
      <c r="AZ89" s="351"/>
      <c r="BA89" s="352"/>
      <c r="BB89" s="352"/>
      <c r="BC89" s="353"/>
      <c r="BD89" s="54"/>
      <c r="BE89" s="24">
        <f t="shared" si="18"/>
      </c>
      <c r="BF89" s="56"/>
      <c r="BG89" s="358"/>
      <c r="BH89" s="17">
        <f>BM88</f>
        <v>0</v>
      </c>
      <c r="BI89" s="18" t="s">
        <v>19</v>
      </c>
      <c r="BJ89" s="18">
        <f>BN88</f>
        <v>4</v>
      </c>
      <c r="BK89" s="19" t="s">
        <v>7</v>
      </c>
      <c r="BL89" s="42"/>
      <c r="BM89" s="272"/>
      <c r="BN89" s="273"/>
      <c r="BO89" s="274"/>
      <c r="BP89" s="275"/>
      <c r="BQ89" s="276"/>
      <c r="BR89" s="273"/>
      <c r="BS89" s="273"/>
      <c r="BT89" s="276"/>
    </row>
    <row r="90" spans="1:72" ht="9" customHeight="1" thickBot="1">
      <c r="A90" s="38"/>
      <c r="B90" s="45"/>
      <c r="C90" s="216"/>
      <c r="D90" s="146"/>
      <c r="E90" s="146"/>
      <c r="F90" s="146"/>
      <c r="G90" s="146"/>
      <c r="H90" s="3"/>
      <c r="I90" s="3"/>
      <c r="J90" s="94"/>
      <c r="K90" s="164"/>
      <c r="L90" s="164"/>
      <c r="M90" s="164"/>
      <c r="N90" s="67"/>
      <c r="O90" s="67"/>
      <c r="P90" s="163"/>
      <c r="Q90" s="67"/>
      <c r="R90" s="237"/>
      <c r="S90" s="3"/>
      <c r="T90" s="126"/>
      <c r="U90" s="38"/>
      <c r="V90" s="42"/>
      <c r="W90" s="42"/>
      <c r="X90" s="38"/>
      <c r="Y90" s="38"/>
      <c r="Z90" s="38"/>
      <c r="AA90" s="38"/>
      <c r="AB90" s="38"/>
      <c r="AC90" s="38"/>
      <c r="AD90" s="51"/>
      <c r="AE90" s="324" t="s">
        <v>157</v>
      </c>
      <c r="AF90" s="325"/>
      <c r="AG90" s="325"/>
      <c r="AH90" s="325"/>
      <c r="AI90" s="326" t="s">
        <v>158</v>
      </c>
      <c r="AJ90" s="326"/>
      <c r="AK90" s="326"/>
      <c r="AL90" s="326"/>
      <c r="AM90" s="327"/>
      <c r="AN90" s="32">
        <f>IF(BF78="","",BF78)</f>
        <v>15</v>
      </c>
      <c r="AO90" s="29" t="str">
        <f t="shared" si="19"/>
        <v>-</v>
      </c>
      <c r="AP90" s="33">
        <f>IF(BD78="","",BD78)</f>
        <v>12</v>
      </c>
      <c r="AQ90" s="525" t="str">
        <f>IF(BG78="","",IF(BG78="○","×",IF(BG78="×","○")))</f>
        <v>×</v>
      </c>
      <c r="AR90" s="13">
        <f>IF(BF81="","",BF81)</f>
        <v>7</v>
      </c>
      <c r="AS90" s="29" t="str">
        <f t="shared" si="20"/>
        <v>-</v>
      </c>
      <c r="AT90" s="33">
        <f>IF(BD81="","",BD81)</f>
        <v>15</v>
      </c>
      <c r="AU90" s="345" t="str">
        <f>IF(BG81="","",IF(BG81="○","×",IF(BG81="×","○")))</f>
        <v>×</v>
      </c>
      <c r="AV90" s="33">
        <f>IF(BF84="","",BF84)</f>
        <v>15</v>
      </c>
      <c r="AW90" s="29" t="str">
        <f t="shared" si="21"/>
        <v>-</v>
      </c>
      <c r="AX90" s="33">
        <f>IF(BD84="","",BD84)</f>
        <v>10</v>
      </c>
      <c r="AY90" s="345" t="str">
        <f>IF(BG84="","",IF(BG84="○","×",IF(BG84="×","○")))</f>
        <v>×</v>
      </c>
      <c r="AZ90" s="13">
        <f>IF(BF87="","",BF87)</f>
        <v>15</v>
      </c>
      <c r="BA90" s="29" t="str">
        <f>IF(AZ90="","","-")</f>
        <v>-</v>
      </c>
      <c r="BB90" s="33">
        <f>IF(BD87="","",BD87)</f>
        <v>12</v>
      </c>
      <c r="BC90" s="345" t="str">
        <f>IF(BG87="","",IF(BG87="○","×",IF(BG87="×","○")))</f>
        <v>○</v>
      </c>
      <c r="BD90" s="348"/>
      <c r="BE90" s="349"/>
      <c r="BF90" s="349"/>
      <c r="BG90" s="350"/>
      <c r="BH90" s="512" t="s">
        <v>53</v>
      </c>
      <c r="BI90" s="513"/>
      <c r="BJ90" s="513"/>
      <c r="BK90" s="514"/>
      <c r="BL90" s="42"/>
      <c r="BM90" s="263"/>
      <c r="BN90" s="9"/>
      <c r="BO90" s="264"/>
      <c r="BP90" s="220"/>
      <c r="BQ90" s="265"/>
      <c r="BR90" s="9"/>
      <c r="BS90" s="9"/>
      <c r="BT90" s="265"/>
    </row>
    <row r="91" spans="1:72" ht="9" customHeight="1" thickTop="1">
      <c r="A91" s="38"/>
      <c r="B91" s="120" t="str">
        <f>AI111</f>
        <v>露口慶</v>
      </c>
      <c r="C91" s="214" t="str">
        <f>AM111</f>
        <v>WING</v>
      </c>
      <c r="D91" s="485" t="s">
        <v>385</v>
      </c>
      <c r="E91" s="486"/>
      <c r="F91" s="486"/>
      <c r="G91" s="487"/>
      <c r="H91" s="155">
        <v>14</v>
      </c>
      <c r="I91" s="105">
        <v>13</v>
      </c>
      <c r="J91" s="156"/>
      <c r="K91" s="103">
        <v>13</v>
      </c>
      <c r="L91" s="165">
        <v>13</v>
      </c>
      <c r="M91" s="166"/>
      <c r="N91" s="9"/>
      <c r="O91" s="9"/>
      <c r="P91" s="110"/>
      <c r="Q91" s="9"/>
      <c r="R91" s="205"/>
      <c r="S91" s="67"/>
      <c r="T91" s="126"/>
      <c r="U91" s="38"/>
      <c r="V91" s="38"/>
      <c r="W91" s="38"/>
      <c r="X91" s="38"/>
      <c r="Y91" s="42"/>
      <c r="Z91" s="42"/>
      <c r="AA91" s="42"/>
      <c r="AB91" s="42"/>
      <c r="AC91" s="42"/>
      <c r="AD91" s="38"/>
      <c r="AE91" s="299" t="s">
        <v>159</v>
      </c>
      <c r="AF91" s="300"/>
      <c r="AG91" s="300"/>
      <c r="AH91" s="300"/>
      <c r="AI91" s="297" t="s">
        <v>366</v>
      </c>
      <c r="AJ91" s="297"/>
      <c r="AK91" s="297"/>
      <c r="AL91" s="297"/>
      <c r="AM91" s="320"/>
      <c r="AN91" s="27">
        <f>IF(BF79="","",BF79)</f>
        <v>12</v>
      </c>
      <c r="AO91" s="24" t="str">
        <f t="shared" si="19"/>
        <v>-</v>
      </c>
      <c r="AP91" s="28">
        <f>IF(BD79="","",BD79)</f>
        <v>15</v>
      </c>
      <c r="AQ91" s="526">
        <f>IF(AS82="","",AS82)</f>
      </c>
      <c r="AR91" s="5">
        <f>IF(BF82="","",BF82)</f>
        <v>8</v>
      </c>
      <c r="AS91" s="24" t="str">
        <f t="shared" si="20"/>
        <v>-</v>
      </c>
      <c r="AT91" s="28">
        <f>IF(BD82="","",BD82)</f>
        <v>15</v>
      </c>
      <c r="AU91" s="346" t="str">
        <f>IF(AW88="","",AW88)</f>
        <v>-</v>
      </c>
      <c r="AV91" s="28">
        <f>IF(BF85="","",BF85)</f>
        <v>11</v>
      </c>
      <c r="AW91" s="24" t="str">
        <f t="shared" si="21"/>
        <v>-</v>
      </c>
      <c r="AX91" s="28">
        <f>IF(BD85="","",BD85)</f>
        <v>15</v>
      </c>
      <c r="AY91" s="346">
        <f>IF(BA88="","",BA88)</f>
      </c>
      <c r="AZ91" s="5">
        <f>IF(BF88="","",BF88)</f>
        <v>15</v>
      </c>
      <c r="BA91" s="24" t="str">
        <f>IF(AZ91="","","-")</f>
        <v>-</v>
      </c>
      <c r="BB91" s="28">
        <f>IF(BD88="","",BD88)</f>
        <v>12</v>
      </c>
      <c r="BC91" s="346" t="str">
        <f>IF(BE88="","",BE88)</f>
        <v>-</v>
      </c>
      <c r="BD91" s="351"/>
      <c r="BE91" s="352"/>
      <c r="BF91" s="352"/>
      <c r="BG91" s="353"/>
      <c r="BH91" s="515"/>
      <c r="BI91" s="516"/>
      <c r="BJ91" s="516"/>
      <c r="BK91" s="517"/>
      <c r="BL91" s="42"/>
      <c r="BM91" s="263">
        <f>COUNTIF(AN90:BG92,"○")</f>
        <v>1</v>
      </c>
      <c r="BN91" s="9">
        <f>COUNTIF(AN90:BG92,"×")</f>
        <v>3</v>
      </c>
      <c r="BO91" s="264">
        <f>(IF((AN90&gt;AP90),1,0))+(IF((AN91&gt;AP91),1,0))+(IF((AN92&gt;AP92),1,0))+(IF((AR90&gt;AT90),1,0))+(IF((AR91&gt;AT91),1,0))+(IF((AR92&gt;AT92),1,0))+(IF((AV90&gt;AX90),1,0))+(IF((AV91&gt;AX91),1,0))+(IF((AV92&gt;AX92),1,0))+(IF((AZ90&gt;BB90),1,0))+(IF((AZ91&gt;BB91),1,0))+(IF((AZ92&gt;BB92),1,0))+(IF((BD90&gt;BF90),1,0))+(IF((BD91&gt;BF91),1,0))+(IF((BD92&gt;BF92),1,0))</f>
        <v>4</v>
      </c>
      <c r="BP91" s="220">
        <f>(IF((AN90&lt;AP90),1,0))+(IF((AN91&lt;AP91),1,0))+(IF((AN92&lt;AP92),1,0))+(IF((AR90&lt;AT90),1,0))+(IF((AR91&lt;AT91),1,0))+(IF((AR92&lt;AT92),1,0))+(IF((AV90&lt;AX90),1,0))+(IF((AV91&lt;AX91),1,0))+(IF((AV92&lt;AX92),1,0))+(IF((AZ90&lt;BB90),1,0))+(IF((AZ91&lt;BB91),1,0))+(IF((AZ92&lt;BB92),1,0))+(IF((BD90&lt;BF90),1,0))+(IF((BD91&lt;BF91),1,0))+(IF((BD92&lt;BF92),1,0))</f>
        <v>6</v>
      </c>
      <c r="BQ91" s="266">
        <f>BO91-BP91</f>
        <v>-2</v>
      </c>
      <c r="BR91" s="9">
        <f>SUM(AN90:AN92,AR90:AR92,AV90:AV92,AZ90:AZ92,BD90:BD92)</f>
        <v>115</v>
      </c>
      <c r="BS91" s="9">
        <f>SUM(AP90:AP92,AT90:AT92,AX90:AX92,BB90:BB92,BF90:BF92)</f>
        <v>136</v>
      </c>
      <c r="BT91" s="265">
        <f>BR91-BS91</f>
        <v>-21</v>
      </c>
    </row>
    <row r="92" spans="1:72" ht="9" customHeight="1" thickBot="1">
      <c r="A92" s="38"/>
      <c r="B92" s="122" t="str">
        <f>AI112</f>
        <v>近藤聖子</v>
      </c>
      <c r="C92" s="215" t="str">
        <f>AM112</f>
        <v>ｱｰｻｰ</v>
      </c>
      <c r="D92" s="488"/>
      <c r="E92" s="489"/>
      <c r="F92" s="489"/>
      <c r="G92" s="490"/>
      <c r="H92" s="15"/>
      <c r="I92" s="15"/>
      <c r="J92" s="15"/>
      <c r="K92" s="9"/>
      <c r="L92" s="68"/>
      <c r="M92" s="167"/>
      <c r="N92" s="3"/>
      <c r="O92" s="3"/>
      <c r="P92" s="162"/>
      <c r="Q92" s="3"/>
      <c r="R92" s="205"/>
      <c r="S92" s="67"/>
      <c r="T92" s="126"/>
      <c r="U92" s="38"/>
      <c r="V92" s="38"/>
      <c r="W92" s="38"/>
      <c r="X92" s="38"/>
      <c r="Y92" s="42"/>
      <c r="Z92" s="42"/>
      <c r="AA92" s="42"/>
      <c r="AB92" s="42"/>
      <c r="AC92" s="42"/>
      <c r="AD92" s="38"/>
      <c r="AE92" s="390"/>
      <c r="AF92" s="391"/>
      <c r="AG92" s="391"/>
      <c r="AH92" s="391"/>
      <c r="AI92" s="391" t="s">
        <v>30</v>
      </c>
      <c r="AJ92" s="391"/>
      <c r="AK92" s="391"/>
      <c r="AL92" s="391"/>
      <c r="AM92" s="392"/>
      <c r="AN92" s="34">
        <f>IF(BF80="","",BF80)</f>
        <v>7</v>
      </c>
      <c r="AO92" s="35" t="str">
        <f t="shared" si="19"/>
        <v>-</v>
      </c>
      <c r="AP92" s="36">
        <f>IF(BD80="","",BD80)</f>
        <v>15</v>
      </c>
      <c r="AQ92" s="532">
        <f>IF(AS83="","",AS83)</f>
      </c>
      <c r="AR92" s="37">
        <f>IF(BF83="","",BF83)</f>
      </c>
      <c r="AS92" s="35">
        <f t="shared" si="20"/>
      </c>
      <c r="AT92" s="36">
        <f>IF(BD83="","",BD83)</f>
      </c>
      <c r="AU92" s="533">
        <f>IF(AW89="","",AW89)</f>
      </c>
      <c r="AV92" s="36">
        <f>IF(BF86="","",BF86)</f>
        <v>10</v>
      </c>
      <c r="AW92" s="35" t="str">
        <f t="shared" si="21"/>
        <v>-</v>
      </c>
      <c r="AX92" s="36">
        <f>IF(BD86="","",BD86)</f>
        <v>15</v>
      </c>
      <c r="AY92" s="533">
        <f>IF(BA89="","",BA89)</f>
      </c>
      <c r="AZ92" s="37">
        <f>IF(BF89="","",BF89)</f>
      </c>
      <c r="BA92" s="35">
        <f>IF(AZ92="","","-")</f>
      </c>
      <c r="BB92" s="36">
        <f>IF(BD89="","",BD89)</f>
      </c>
      <c r="BC92" s="533">
        <f>IF(BE89="","",BE89)</f>
      </c>
      <c r="BD92" s="534"/>
      <c r="BE92" s="535"/>
      <c r="BF92" s="535"/>
      <c r="BG92" s="536"/>
      <c r="BH92" s="20">
        <f>BM91</f>
        <v>1</v>
      </c>
      <c r="BI92" s="21" t="s">
        <v>19</v>
      </c>
      <c r="BJ92" s="21">
        <f>BN91</f>
        <v>3</v>
      </c>
      <c r="BK92" s="22" t="s">
        <v>7</v>
      </c>
      <c r="BL92" s="42"/>
      <c r="BM92" s="272"/>
      <c r="BN92" s="273"/>
      <c r="BO92" s="274"/>
      <c r="BP92" s="275"/>
      <c r="BQ92" s="276"/>
      <c r="BR92" s="273"/>
      <c r="BS92" s="273"/>
      <c r="BT92" s="276"/>
    </row>
    <row r="93" spans="1:72" ht="9" customHeight="1" thickBot="1" thickTop="1">
      <c r="A93" s="38"/>
      <c r="B93" s="45"/>
      <c r="C93" s="216"/>
      <c r="D93" s="146"/>
      <c r="E93" s="146"/>
      <c r="F93" s="146"/>
      <c r="G93" s="146"/>
      <c r="H93" s="3"/>
      <c r="I93" s="3"/>
      <c r="J93" s="3"/>
      <c r="K93" s="9"/>
      <c r="L93" s="9"/>
      <c r="M93" s="67"/>
      <c r="N93" s="160"/>
      <c r="O93" s="66"/>
      <c r="P93" s="3"/>
      <c r="Q93" s="3"/>
      <c r="R93" s="205"/>
      <c r="S93" s="67"/>
      <c r="T93" s="126"/>
      <c r="U93" s="38"/>
      <c r="V93" s="38"/>
      <c r="W93" s="38"/>
      <c r="X93" s="38"/>
      <c r="Y93" s="42"/>
      <c r="Z93" s="42"/>
      <c r="AA93" s="42"/>
      <c r="AB93" s="42"/>
      <c r="AC93" s="42"/>
      <c r="AD93" s="42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</row>
    <row r="94" spans="1:72" ht="9" customHeight="1" thickBot="1">
      <c r="A94" s="38"/>
      <c r="B94" s="120" t="str">
        <f>AI96</f>
        <v>高田安広</v>
      </c>
      <c r="C94" s="214" t="str">
        <f>AM96</f>
        <v>ｹﾝﾄ</v>
      </c>
      <c r="D94" s="485" t="s">
        <v>386</v>
      </c>
      <c r="E94" s="486"/>
      <c r="F94" s="486"/>
      <c r="G94" s="487"/>
      <c r="H94" s="10"/>
      <c r="I94" s="3"/>
      <c r="J94" s="3"/>
      <c r="K94" s="131">
        <v>15</v>
      </c>
      <c r="L94" s="131">
        <v>15</v>
      </c>
      <c r="M94" s="168"/>
      <c r="N94" s="162"/>
      <c r="O94" s="3"/>
      <c r="P94" s="3"/>
      <c r="Q94" s="3"/>
      <c r="R94" s="237"/>
      <c r="S94" s="3"/>
      <c r="T94" s="126"/>
      <c r="U94" s="45" t="s">
        <v>50</v>
      </c>
      <c r="V94" s="45"/>
      <c r="W94" s="38"/>
      <c r="X94" s="38"/>
      <c r="Y94" s="38"/>
      <c r="Z94" s="42"/>
      <c r="AA94" s="42"/>
      <c r="AB94" s="42"/>
      <c r="AC94" s="42"/>
      <c r="AD94" s="42"/>
      <c r="AE94" s="42"/>
      <c r="AF94" s="42"/>
      <c r="AG94" s="42"/>
      <c r="AH94" s="42"/>
      <c r="AI94" s="506" t="s">
        <v>41</v>
      </c>
      <c r="AJ94" s="507"/>
      <c r="AK94" s="507"/>
      <c r="AL94" s="507"/>
      <c r="AM94" s="507"/>
      <c r="AN94" s="507"/>
      <c r="AO94" s="507"/>
      <c r="AP94" s="507"/>
      <c r="AQ94" s="508"/>
      <c r="AR94" s="416" t="str">
        <f>AI96</f>
        <v>高田安広</v>
      </c>
      <c r="AS94" s="400"/>
      <c r="AT94" s="400"/>
      <c r="AU94" s="401"/>
      <c r="AV94" s="399" t="str">
        <f>AI99</f>
        <v>山崎太志</v>
      </c>
      <c r="AW94" s="400"/>
      <c r="AX94" s="400"/>
      <c r="AY94" s="401"/>
      <c r="AZ94" s="399" t="str">
        <f>AI102</f>
        <v>寺村孝</v>
      </c>
      <c r="BA94" s="400"/>
      <c r="BB94" s="400"/>
      <c r="BC94" s="401"/>
      <c r="BD94" s="399" t="str">
        <f>AI105</f>
        <v>鈴木誠</v>
      </c>
      <c r="BE94" s="400"/>
      <c r="BF94" s="400"/>
      <c r="BG94" s="402"/>
      <c r="BH94" s="403" t="s">
        <v>1</v>
      </c>
      <c r="BI94" s="404"/>
      <c r="BJ94" s="404"/>
      <c r="BK94" s="405"/>
      <c r="BL94" s="38"/>
      <c r="BM94" s="393" t="s">
        <v>3</v>
      </c>
      <c r="BN94" s="395"/>
      <c r="BO94" s="393" t="s">
        <v>4</v>
      </c>
      <c r="BP94" s="394"/>
      <c r="BQ94" s="395"/>
      <c r="BR94" s="396" t="s">
        <v>5</v>
      </c>
      <c r="BS94" s="397"/>
      <c r="BT94" s="398"/>
    </row>
    <row r="95" spans="1:72" ht="9" customHeight="1" thickBot="1" thickTop="1">
      <c r="A95" s="38"/>
      <c r="B95" s="122" t="str">
        <f>AI97</f>
        <v>岩部恵理子</v>
      </c>
      <c r="C95" s="215" t="str">
        <f>AM97</f>
        <v>ﾌｯﾄﾜｰｸ</v>
      </c>
      <c r="D95" s="488"/>
      <c r="E95" s="489"/>
      <c r="F95" s="489"/>
      <c r="G95" s="490"/>
      <c r="H95" s="63"/>
      <c r="I95" s="66"/>
      <c r="J95" s="66"/>
      <c r="K95" s="95"/>
      <c r="L95" s="95"/>
      <c r="M95" s="66"/>
      <c r="N95" s="3"/>
      <c r="O95" s="3"/>
      <c r="P95" s="3"/>
      <c r="Q95" s="3"/>
      <c r="R95" s="171">
        <v>15</v>
      </c>
      <c r="S95" s="172">
        <v>7</v>
      </c>
      <c r="T95" s="103">
        <v>10</v>
      </c>
      <c r="U95" s="466" t="str">
        <f>B97</f>
        <v>宮本孝亮</v>
      </c>
      <c r="V95" s="431"/>
      <c r="W95" s="431"/>
      <c r="X95" s="431"/>
      <c r="Y95" s="431"/>
      <c r="Z95" s="430" t="str">
        <f>C97</f>
        <v>ﾊﾟﾜｰｽﾞ</v>
      </c>
      <c r="AA95" s="431"/>
      <c r="AB95" s="431"/>
      <c r="AC95" s="431"/>
      <c r="AD95" s="432"/>
      <c r="AE95" s="42"/>
      <c r="AF95" s="42"/>
      <c r="AG95" s="42"/>
      <c r="AH95" s="42"/>
      <c r="AI95" s="509"/>
      <c r="AJ95" s="510"/>
      <c r="AK95" s="510"/>
      <c r="AL95" s="510"/>
      <c r="AM95" s="510"/>
      <c r="AN95" s="510"/>
      <c r="AO95" s="510"/>
      <c r="AP95" s="510"/>
      <c r="AQ95" s="511"/>
      <c r="AR95" s="417" t="str">
        <f>AI97</f>
        <v>岩部恵理子</v>
      </c>
      <c r="AS95" s="369"/>
      <c r="AT95" s="369"/>
      <c r="AU95" s="418"/>
      <c r="AV95" s="368" t="str">
        <f>AI100</f>
        <v>田中やすこ</v>
      </c>
      <c r="AW95" s="369"/>
      <c r="AX95" s="369"/>
      <c r="AY95" s="418"/>
      <c r="AZ95" s="368" t="str">
        <f>AI103</f>
        <v>上野久美</v>
      </c>
      <c r="BA95" s="369"/>
      <c r="BB95" s="369"/>
      <c r="BC95" s="418"/>
      <c r="BD95" s="368" t="str">
        <f>AI106</f>
        <v>宮内富子</v>
      </c>
      <c r="BE95" s="369"/>
      <c r="BF95" s="369"/>
      <c r="BG95" s="370"/>
      <c r="BH95" s="371" t="s">
        <v>2</v>
      </c>
      <c r="BI95" s="372"/>
      <c r="BJ95" s="372"/>
      <c r="BK95" s="373"/>
      <c r="BL95" s="38"/>
      <c r="BM95" s="247" t="s">
        <v>6</v>
      </c>
      <c r="BN95" s="249" t="s">
        <v>7</v>
      </c>
      <c r="BO95" s="247" t="s">
        <v>26</v>
      </c>
      <c r="BP95" s="249" t="s">
        <v>8</v>
      </c>
      <c r="BQ95" s="248" t="s">
        <v>9</v>
      </c>
      <c r="BR95" s="249" t="s">
        <v>20</v>
      </c>
      <c r="BS95" s="249" t="s">
        <v>8</v>
      </c>
      <c r="BT95" s="248" t="s">
        <v>9</v>
      </c>
    </row>
    <row r="96" spans="1:72" ht="9" customHeight="1" thickTop="1">
      <c r="A96" s="38"/>
      <c r="B96" s="38"/>
      <c r="C96" s="232"/>
      <c r="D96" s="146"/>
      <c r="E96" s="146"/>
      <c r="F96" s="146"/>
      <c r="G96" s="146"/>
      <c r="H96" s="126"/>
      <c r="I96" s="126"/>
      <c r="J96" s="126"/>
      <c r="K96" s="67"/>
      <c r="L96" s="67"/>
      <c r="M96" s="67"/>
      <c r="N96" s="126"/>
      <c r="O96" s="126"/>
      <c r="P96" s="126"/>
      <c r="Q96" s="77"/>
      <c r="R96" s="139">
        <v>9</v>
      </c>
      <c r="S96" s="124">
        <v>15</v>
      </c>
      <c r="T96" s="124">
        <v>15</v>
      </c>
      <c r="U96" s="447" t="str">
        <f>B98</f>
        <v>宮本温子</v>
      </c>
      <c r="V96" s="434"/>
      <c r="W96" s="434"/>
      <c r="X96" s="434"/>
      <c r="Y96" s="434"/>
      <c r="Z96" s="433" t="str">
        <f>C98</f>
        <v>ﾊﾟﾜｰｽﾞ</v>
      </c>
      <c r="AA96" s="434"/>
      <c r="AB96" s="434"/>
      <c r="AC96" s="434"/>
      <c r="AD96" s="435"/>
      <c r="AE96" s="42"/>
      <c r="AF96" s="42"/>
      <c r="AG96" s="42"/>
      <c r="AH96" s="42"/>
      <c r="AI96" s="374" t="s">
        <v>160</v>
      </c>
      <c r="AJ96" s="375"/>
      <c r="AK96" s="375"/>
      <c r="AL96" s="375"/>
      <c r="AM96" s="376" t="s">
        <v>161</v>
      </c>
      <c r="AN96" s="376"/>
      <c r="AO96" s="376"/>
      <c r="AP96" s="376"/>
      <c r="AQ96" s="377"/>
      <c r="AR96" s="378"/>
      <c r="AS96" s="379"/>
      <c r="AT96" s="379"/>
      <c r="AU96" s="380"/>
      <c r="AV96" s="54">
        <v>15</v>
      </c>
      <c r="AW96" s="24" t="str">
        <f>IF(AV96="","","-")</f>
        <v>-</v>
      </c>
      <c r="AX96" s="56">
        <v>10</v>
      </c>
      <c r="AY96" s="383" t="str">
        <f>IF(AV96&lt;&gt;"",IF(AV96&gt;AX96,IF(AV97&gt;AX97,"○",IF(AV98&gt;AX98,"○","×")),IF(AV97&gt;AX97,IF(AV98&gt;AX98,"○","×"),"×")),"")</f>
        <v>○</v>
      </c>
      <c r="AZ96" s="54">
        <v>15</v>
      </c>
      <c r="BA96" s="25" t="str">
        <f aca="true" t="shared" si="22" ref="BA96:BA101">IF(AZ96="","","-")</f>
        <v>-</v>
      </c>
      <c r="BB96" s="59">
        <v>9</v>
      </c>
      <c r="BC96" s="383" t="str">
        <f>IF(AZ96&lt;&gt;"",IF(AZ96&gt;BB96,IF(AZ97&gt;BB97,"○",IF(AZ98&gt;BB98,"○","×")),IF(AZ97&gt;BB97,IF(AZ98&gt;BB98,"○","×"),"×")),"")</f>
        <v>○</v>
      </c>
      <c r="BD96" s="60">
        <v>15</v>
      </c>
      <c r="BE96" s="25" t="str">
        <f aca="true" t="shared" si="23" ref="BE96:BE104">IF(BD96="","","-")</f>
        <v>-</v>
      </c>
      <c r="BF96" s="56">
        <v>14</v>
      </c>
      <c r="BG96" s="386" t="str">
        <f>IF(BD96&lt;&gt;"",IF(BD96&gt;BF96,IF(BD97&gt;BF97,"○",IF(BD98&gt;BF98,"○","×")),IF(BD97&gt;BF97,IF(BD98&gt;BF98,"○","×"),"×")),"")</f>
        <v>○</v>
      </c>
      <c r="BH96" s="387" t="s">
        <v>21</v>
      </c>
      <c r="BI96" s="388"/>
      <c r="BJ96" s="388"/>
      <c r="BK96" s="389"/>
      <c r="BL96" s="38"/>
      <c r="BM96" s="250"/>
      <c r="BN96" s="3"/>
      <c r="BO96" s="251"/>
      <c r="BP96" s="252"/>
      <c r="BQ96" s="253"/>
      <c r="BR96" s="3"/>
      <c r="BS96" s="3"/>
      <c r="BT96" s="254"/>
    </row>
    <row r="97" spans="1:72" ht="9" customHeight="1" thickBot="1">
      <c r="A97" s="38"/>
      <c r="B97" s="120" t="str">
        <f>AI132</f>
        <v>宮本孝亮</v>
      </c>
      <c r="C97" s="214" t="str">
        <f>AM132</f>
        <v>ﾊﾟﾜｰｽﾞ</v>
      </c>
      <c r="D97" s="485" t="s">
        <v>71</v>
      </c>
      <c r="E97" s="486"/>
      <c r="F97" s="486"/>
      <c r="G97" s="487"/>
      <c r="H97" s="246"/>
      <c r="I97" s="65"/>
      <c r="J97" s="65"/>
      <c r="K97" s="189"/>
      <c r="L97" s="189"/>
      <c r="M97" s="189"/>
      <c r="N97" s="143"/>
      <c r="O97" s="143"/>
      <c r="P97" s="143"/>
      <c r="Q97" s="77"/>
      <c r="R97" s="9"/>
      <c r="S97" s="3"/>
      <c r="T97" s="3"/>
      <c r="U97" s="44"/>
      <c r="V97" s="53"/>
      <c r="W97" s="53"/>
      <c r="X97" s="53"/>
      <c r="Y97" s="53"/>
      <c r="Z97" s="53"/>
      <c r="AA97" s="53"/>
      <c r="AB97" s="53"/>
      <c r="AC97" s="53"/>
      <c r="AD97" s="53"/>
      <c r="AE97" s="42"/>
      <c r="AF97" s="42"/>
      <c r="AG97" s="42"/>
      <c r="AH97" s="42"/>
      <c r="AI97" s="338" t="s">
        <v>162</v>
      </c>
      <c r="AJ97" s="339"/>
      <c r="AK97" s="339"/>
      <c r="AL97" s="339"/>
      <c r="AM97" s="340" t="s">
        <v>163</v>
      </c>
      <c r="AN97" s="340"/>
      <c r="AO97" s="340"/>
      <c r="AP97" s="340"/>
      <c r="AQ97" s="341"/>
      <c r="AR97" s="381"/>
      <c r="AS97" s="352"/>
      <c r="AT97" s="352"/>
      <c r="AU97" s="353"/>
      <c r="AV97" s="54">
        <v>15</v>
      </c>
      <c r="AW97" s="24" t="str">
        <f>IF(AV97="","","-")</f>
        <v>-</v>
      </c>
      <c r="AX97" s="57">
        <v>9</v>
      </c>
      <c r="AY97" s="384"/>
      <c r="AZ97" s="54">
        <v>15</v>
      </c>
      <c r="BA97" s="24" t="str">
        <f t="shared" si="22"/>
        <v>-</v>
      </c>
      <c r="BB97" s="56">
        <v>5</v>
      </c>
      <c r="BC97" s="384"/>
      <c r="BD97" s="54">
        <v>15</v>
      </c>
      <c r="BE97" s="24" t="str">
        <f t="shared" si="23"/>
        <v>-</v>
      </c>
      <c r="BF97" s="56">
        <v>11</v>
      </c>
      <c r="BG97" s="357"/>
      <c r="BH97" s="304"/>
      <c r="BI97" s="301"/>
      <c r="BJ97" s="301"/>
      <c r="BK97" s="298"/>
      <c r="BL97" s="38"/>
      <c r="BM97" s="250">
        <f>COUNTIF(AR96:BG98,"○")</f>
        <v>3</v>
      </c>
      <c r="BN97" s="3">
        <f>COUNTIF(AR96:BG98,"×")</f>
        <v>0</v>
      </c>
      <c r="BO97" s="255">
        <f>(IF((AR96&gt;AT96),1,0))+(IF((AR97&gt;AT97),1,0))+(IF((AR98&gt;AT98),1,0))+(IF((AV96&gt;AX96),1,0))+(IF((AV97&gt;AX97),1,0))+(IF((AV98&gt;AX98),1,0))+(IF((AZ96&gt;BB96),1,0))+(IF((AZ97&gt;BB97),1,0))+(IF((AZ98&gt;BB98),1,0))+(IF((BD96&gt;BF96),1,0))+(IF((BD97&gt;BF97),1,0))+(IF((BD98&gt;BF98),1,0))</f>
        <v>6</v>
      </c>
      <c r="BP97" s="256">
        <f>(IF((AR96&lt;AT96),1,0))+(IF((AR97&lt;AT97),1,0))+(IF((AR98&lt;AT98),1,0))+(IF((AV96&lt;AX96),1,0))+(IF((AV97&lt;AX97),1,0))+(IF((AV98&lt;AX98),1,0))+(IF((AZ96&lt;BB96),1,0))+(IF((AZ97&lt;BB97),1,0))+(IF((AZ98&lt;BB98),1,0))+(IF((BD96&lt;BF96),1,0))+(IF((BD97&lt;BF97),1,0))+(IF((BD98&lt;BF98),1,0))</f>
        <v>0</v>
      </c>
      <c r="BQ97" s="257">
        <f>BO97-BP97</f>
        <v>6</v>
      </c>
      <c r="BR97" s="3">
        <f>SUM(AR96:AR98,AV96:AV98,AZ96:AZ98,BD96:BD98)</f>
        <v>90</v>
      </c>
      <c r="BS97" s="3">
        <f>SUM(AT96:AT98,AX96:AX98,BB96:BB98,BF96:BF98)</f>
        <v>58</v>
      </c>
      <c r="BT97" s="254">
        <f>BR97-BS97</f>
        <v>32</v>
      </c>
    </row>
    <row r="98" spans="1:72" ht="9" customHeight="1" thickTop="1">
      <c r="A98" s="38"/>
      <c r="B98" s="122" t="str">
        <f>AI133</f>
        <v>宮本温子</v>
      </c>
      <c r="C98" s="215" t="str">
        <f>AM133</f>
        <v>ﾊﾟﾜｰｽﾞ</v>
      </c>
      <c r="D98" s="488"/>
      <c r="E98" s="489"/>
      <c r="F98" s="489"/>
      <c r="G98" s="490"/>
      <c r="H98" s="126"/>
      <c r="I98" s="126"/>
      <c r="J98" s="126"/>
      <c r="K98" s="175">
        <v>8</v>
      </c>
      <c r="L98" s="176">
        <v>15</v>
      </c>
      <c r="M98" s="176">
        <v>15</v>
      </c>
      <c r="N98" s="239"/>
      <c r="O98" s="143"/>
      <c r="P98" s="143"/>
      <c r="Q98" s="77"/>
      <c r="R98" s="9"/>
      <c r="S98" s="3"/>
      <c r="T98" s="3"/>
      <c r="U98" s="50" t="s">
        <v>51</v>
      </c>
      <c r="V98" s="50"/>
      <c r="W98" s="45"/>
      <c r="X98" s="45"/>
      <c r="Y98" s="45"/>
      <c r="Z98" s="45"/>
      <c r="AA98" s="45"/>
      <c r="AB98" s="45"/>
      <c r="AC98" s="45"/>
      <c r="AD98" s="45"/>
      <c r="AE98" s="53"/>
      <c r="AF98" s="53"/>
      <c r="AG98" s="53"/>
      <c r="AH98" s="53"/>
      <c r="AI98" s="342"/>
      <c r="AJ98" s="343"/>
      <c r="AK98" s="343"/>
      <c r="AL98" s="343"/>
      <c r="AM98" s="343" t="s">
        <v>106</v>
      </c>
      <c r="AN98" s="343"/>
      <c r="AO98" s="343"/>
      <c r="AP98" s="343"/>
      <c r="AQ98" s="344"/>
      <c r="AR98" s="382"/>
      <c r="AS98" s="355"/>
      <c r="AT98" s="355"/>
      <c r="AU98" s="356"/>
      <c r="AV98" s="55"/>
      <c r="AW98" s="24">
        <f>IF(AV98="","","-")</f>
      </c>
      <c r="AX98" s="58"/>
      <c r="AY98" s="385"/>
      <c r="AZ98" s="55"/>
      <c r="BA98" s="26">
        <f t="shared" si="22"/>
      </c>
      <c r="BB98" s="58"/>
      <c r="BC98" s="384"/>
      <c r="BD98" s="55"/>
      <c r="BE98" s="26">
        <f t="shared" si="23"/>
      </c>
      <c r="BF98" s="58"/>
      <c r="BG98" s="357"/>
      <c r="BH98" s="17">
        <f>BM97</f>
        <v>3</v>
      </c>
      <c r="BI98" s="18" t="s">
        <v>19</v>
      </c>
      <c r="BJ98" s="18">
        <f>BN97</f>
        <v>0</v>
      </c>
      <c r="BK98" s="19" t="s">
        <v>7</v>
      </c>
      <c r="BL98" s="38"/>
      <c r="BM98" s="250"/>
      <c r="BN98" s="3"/>
      <c r="BO98" s="250"/>
      <c r="BP98" s="3"/>
      <c r="BQ98" s="254"/>
      <c r="BR98" s="3"/>
      <c r="BS98" s="3"/>
      <c r="BT98" s="254"/>
    </row>
    <row r="99" spans="1:72" ht="9" customHeight="1" thickBot="1">
      <c r="A99" s="38"/>
      <c r="B99" s="45"/>
      <c r="C99" s="216"/>
      <c r="D99" s="146"/>
      <c r="E99" s="146"/>
      <c r="F99" s="146"/>
      <c r="G99" s="146"/>
      <c r="H99" s="3"/>
      <c r="I99" s="3"/>
      <c r="J99" s="3"/>
      <c r="K99" s="68"/>
      <c r="L99" s="68"/>
      <c r="M99" s="68"/>
      <c r="N99" s="240"/>
      <c r="O99" s="68"/>
      <c r="P99" s="68"/>
      <c r="Q99" s="77"/>
      <c r="R99" s="9"/>
      <c r="S99" s="3"/>
      <c r="T99" s="3"/>
      <c r="U99" s="466" t="str">
        <f>B94</f>
        <v>高田安広</v>
      </c>
      <c r="V99" s="431"/>
      <c r="W99" s="431"/>
      <c r="X99" s="431"/>
      <c r="Y99" s="431"/>
      <c r="Z99" s="430" t="str">
        <f>C94</f>
        <v>ｹﾝﾄ</v>
      </c>
      <c r="AA99" s="431"/>
      <c r="AB99" s="431"/>
      <c r="AC99" s="431"/>
      <c r="AD99" s="432"/>
      <c r="AE99" s="53"/>
      <c r="AF99" s="53"/>
      <c r="AG99" s="53"/>
      <c r="AH99" s="53"/>
      <c r="AI99" s="324" t="s">
        <v>164</v>
      </c>
      <c r="AJ99" s="325"/>
      <c r="AK99" s="325"/>
      <c r="AL99" s="325"/>
      <c r="AM99" s="326" t="s">
        <v>165</v>
      </c>
      <c r="AN99" s="326"/>
      <c r="AO99" s="326"/>
      <c r="AP99" s="326"/>
      <c r="AQ99" s="327"/>
      <c r="AR99" s="27">
        <f>IF(AX96="","",AX96)</f>
        <v>10</v>
      </c>
      <c r="AS99" s="24" t="str">
        <f aca="true" t="shared" si="24" ref="AS99:AS107">IF(AR99="","","-")</f>
        <v>-</v>
      </c>
      <c r="AT99" s="28">
        <f>IF(AV96="","",AV96)</f>
        <v>15</v>
      </c>
      <c r="AU99" s="345" t="str">
        <f>IF(AY96="","",IF(AY96="○","×",IF(AY96="×","○")))</f>
        <v>×</v>
      </c>
      <c r="AV99" s="348"/>
      <c r="AW99" s="349"/>
      <c r="AX99" s="349"/>
      <c r="AY99" s="350"/>
      <c r="AZ99" s="54">
        <v>15</v>
      </c>
      <c r="BA99" s="24" t="str">
        <f t="shared" si="22"/>
        <v>-</v>
      </c>
      <c r="BB99" s="56">
        <v>6</v>
      </c>
      <c r="BC99" s="406" t="str">
        <f>IF(AZ99&lt;&gt;"",IF(AZ99&gt;BB99,IF(AZ100&gt;BB100,"○",IF(AZ101&gt;BB101,"○","×")),IF(AZ100&gt;BB100,IF(AZ101&gt;BB101,"○","×"),"×")),"")</f>
        <v>○</v>
      </c>
      <c r="BD99" s="54">
        <v>15</v>
      </c>
      <c r="BE99" s="24" t="str">
        <f t="shared" si="23"/>
        <v>-</v>
      </c>
      <c r="BF99" s="56">
        <v>12</v>
      </c>
      <c r="BG99" s="365" t="str">
        <f>IF(BD99&lt;&gt;"",IF(BD99&gt;BF99,IF(BD100&gt;BF100,"○",IF(BD101&gt;BF101,"○","×")),IF(BD100&gt;BF100,IF(BD101&gt;BF101,"○","×"),"×")),"")</f>
        <v>×</v>
      </c>
      <c r="BH99" s="311" t="s">
        <v>23</v>
      </c>
      <c r="BI99" s="302"/>
      <c r="BJ99" s="302"/>
      <c r="BK99" s="303"/>
      <c r="BL99" s="38"/>
      <c r="BM99" s="251"/>
      <c r="BN99" s="252"/>
      <c r="BO99" s="251"/>
      <c r="BP99" s="252"/>
      <c r="BQ99" s="253"/>
      <c r="BR99" s="252"/>
      <c r="BS99" s="252"/>
      <c r="BT99" s="253"/>
    </row>
    <row r="100" spans="1:72" ht="9" customHeight="1" thickBot="1" thickTop="1">
      <c r="A100" s="38"/>
      <c r="B100" s="120" t="str">
        <f>B123</f>
        <v>福岡晴輝</v>
      </c>
      <c r="C100" s="214" t="str">
        <f>C123</f>
        <v>三豊ｸﾗﾌﾞ</v>
      </c>
      <c r="D100" s="485" t="s">
        <v>387</v>
      </c>
      <c r="E100" s="486"/>
      <c r="F100" s="486"/>
      <c r="G100" s="487"/>
      <c r="H100" s="3"/>
      <c r="I100" s="3"/>
      <c r="J100" s="3"/>
      <c r="K100" s="9"/>
      <c r="L100" s="9"/>
      <c r="M100" s="67"/>
      <c r="N100" s="149"/>
      <c r="O100" s="178"/>
      <c r="P100" s="72"/>
      <c r="Q100" s="77"/>
      <c r="R100" s="9"/>
      <c r="S100" s="3"/>
      <c r="T100" s="3"/>
      <c r="U100" s="447" t="str">
        <f>B95</f>
        <v>岩部恵理子</v>
      </c>
      <c r="V100" s="434"/>
      <c r="W100" s="434"/>
      <c r="X100" s="434"/>
      <c r="Y100" s="434"/>
      <c r="Z100" s="433" t="str">
        <f>C95</f>
        <v>ﾌｯﾄﾜｰｸ</v>
      </c>
      <c r="AA100" s="434"/>
      <c r="AB100" s="434"/>
      <c r="AC100" s="434"/>
      <c r="AD100" s="435"/>
      <c r="AE100" s="53"/>
      <c r="AF100" s="53"/>
      <c r="AG100" s="53"/>
      <c r="AH100" s="53"/>
      <c r="AI100" s="299" t="s">
        <v>166</v>
      </c>
      <c r="AJ100" s="300"/>
      <c r="AK100" s="300"/>
      <c r="AL100" s="300"/>
      <c r="AM100" s="297" t="s">
        <v>165</v>
      </c>
      <c r="AN100" s="297"/>
      <c r="AO100" s="297"/>
      <c r="AP100" s="297"/>
      <c r="AQ100" s="320"/>
      <c r="AR100" s="27">
        <f>IF(AX97="","",AX97)</f>
        <v>9</v>
      </c>
      <c r="AS100" s="24" t="str">
        <f t="shared" si="24"/>
        <v>-</v>
      </c>
      <c r="AT100" s="28">
        <f>IF(AV97="","",AV97)</f>
        <v>15</v>
      </c>
      <c r="AU100" s="346" t="str">
        <f>IF(AW97="","",AW97)</f>
        <v>-</v>
      </c>
      <c r="AV100" s="351"/>
      <c r="AW100" s="352"/>
      <c r="AX100" s="352"/>
      <c r="AY100" s="353"/>
      <c r="AZ100" s="54">
        <v>13</v>
      </c>
      <c r="BA100" s="24" t="str">
        <f t="shared" si="22"/>
        <v>-</v>
      </c>
      <c r="BB100" s="56">
        <v>15</v>
      </c>
      <c r="BC100" s="384"/>
      <c r="BD100" s="54">
        <v>10</v>
      </c>
      <c r="BE100" s="24" t="str">
        <f t="shared" si="23"/>
        <v>-</v>
      </c>
      <c r="BF100" s="56">
        <v>15</v>
      </c>
      <c r="BG100" s="357"/>
      <c r="BH100" s="304"/>
      <c r="BI100" s="301"/>
      <c r="BJ100" s="301"/>
      <c r="BK100" s="298"/>
      <c r="BL100" s="38"/>
      <c r="BM100" s="250">
        <f>COUNTIF(AR99:BG101,"○")</f>
        <v>1</v>
      </c>
      <c r="BN100" s="3">
        <f>COUNTIF(AR99:BG101,"×")</f>
        <v>2</v>
      </c>
      <c r="BO100" s="255">
        <f>(IF((AR99&gt;AT99),1,0))+(IF((AR100&gt;AT100),1,0))+(IF((AR101&gt;AT101),1,0))+(IF((AV99&gt;AX99),1,0))+(IF((AV100&gt;AX100),1,0))+(IF((AV101&gt;AX101),1,0))+(IF((AZ99&gt;BB99),1,0))+(IF((AZ100&gt;BB100),1,0))+(IF((AZ101&gt;BB101),1,0))+(IF((BD99&gt;BF99),1,0))+(IF((BD100&gt;BF100),1,0))+(IF((BD101&gt;BF101),1,0))</f>
        <v>3</v>
      </c>
      <c r="BP100" s="256">
        <f>(IF((AR99&lt;AT99),1,0))+(IF((AR100&lt;AT100),1,0))+(IF((AR101&lt;AT101),1,0))+(IF((AV99&lt;AX99),1,0))+(IF((AV100&lt;AX100),1,0))+(IF((AV101&lt;AX101),1,0))+(IF((AZ99&lt;BB99),1,0))+(IF((AZ100&lt;BB100),1,0))+(IF((AZ101&lt;BB101),1,0))+(IF((BD99&lt;BF99),1,0))+(IF((BD100&lt;BF100),1,0))+(IF((BD101&lt;BF101),1,0))</f>
        <v>5</v>
      </c>
      <c r="BQ100" s="257">
        <f>BO100-BP100</f>
        <v>-2</v>
      </c>
      <c r="BR100" s="3">
        <f>SUM(AR99:AR101,AV99:AV101,AZ99:AZ101,BD99:BD101)</f>
        <v>92</v>
      </c>
      <c r="BS100" s="3">
        <f>SUM(AT99:AT101,AX99:AX101,BB99:BB101,BF99:BF101)</f>
        <v>103</v>
      </c>
      <c r="BT100" s="254">
        <f>BR100-BS100</f>
        <v>-11</v>
      </c>
    </row>
    <row r="101" spans="1:72" ht="9" customHeight="1" thickBot="1" thickTop="1">
      <c r="A101" s="38"/>
      <c r="B101" s="122" t="str">
        <f>B124</f>
        <v>石井静華</v>
      </c>
      <c r="C101" s="215" t="str">
        <f>C124</f>
        <v>三豊ｸﾗﾌﾞ</v>
      </c>
      <c r="D101" s="488"/>
      <c r="E101" s="489"/>
      <c r="F101" s="489"/>
      <c r="G101" s="490"/>
      <c r="H101" s="151">
        <v>15</v>
      </c>
      <c r="I101" s="124">
        <v>8</v>
      </c>
      <c r="J101" s="125">
        <v>15</v>
      </c>
      <c r="K101" s="172">
        <v>15</v>
      </c>
      <c r="L101" s="179">
        <v>5</v>
      </c>
      <c r="M101" s="179">
        <v>9</v>
      </c>
      <c r="N101" s="205"/>
      <c r="O101" s="181"/>
      <c r="P101" s="72"/>
      <c r="Q101" s="77"/>
      <c r="R101" s="9"/>
      <c r="S101" s="9"/>
      <c r="T101" s="9"/>
      <c r="U101" s="44"/>
      <c r="V101" s="51"/>
      <c r="W101" s="51"/>
      <c r="X101" s="51"/>
      <c r="Y101" s="51"/>
      <c r="Z101" s="51"/>
      <c r="AA101" s="51"/>
      <c r="AB101" s="51"/>
      <c r="AC101" s="51"/>
      <c r="AD101" s="51"/>
      <c r="AE101" s="45"/>
      <c r="AF101" s="45"/>
      <c r="AG101" s="45"/>
      <c r="AH101" s="45"/>
      <c r="AI101" s="359"/>
      <c r="AJ101" s="360"/>
      <c r="AK101" s="360"/>
      <c r="AL101" s="360"/>
      <c r="AM101" s="360" t="s">
        <v>30</v>
      </c>
      <c r="AN101" s="360"/>
      <c r="AO101" s="360"/>
      <c r="AP101" s="360"/>
      <c r="AQ101" s="361"/>
      <c r="AR101" s="30">
        <f>IF(AX98="","",AX98)</f>
      </c>
      <c r="AS101" s="24">
        <f t="shared" si="24"/>
      </c>
      <c r="AT101" s="31">
        <f>IF(AV98="","",AV98)</f>
      </c>
      <c r="AU101" s="347">
        <f>IF(AW98="","",AW98)</f>
      </c>
      <c r="AV101" s="354"/>
      <c r="AW101" s="355"/>
      <c r="AX101" s="355"/>
      <c r="AY101" s="356"/>
      <c r="AZ101" s="55">
        <v>15</v>
      </c>
      <c r="BA101" s="24" t="str">
        <f t="shared" si="22"/>
        <v>-</v>
      </c>
      <c r="BB101" s="58">
        <v>10</v>
      </c>
      <c r="BC101" s="385"/>
      <c r="BD101" s="55">
        <v>5</v>
      </c>
      <c r="BE101" s="26" t="str">
        <f t="shared" si="23"/>
        <v>-</v>
      </c>
      <c r="BF101" s="58">
        <v>15</v>
      </c>
      <c r="BG101" s="358"/>
      <c r="BH101" s="17">
        <f>BM100</f>
        <v>1</v>
      </c>
      <c r="BI101" s="18" t="s">
        <v>19</v>
      </c>
      <c r="BJ101" s="18">
        <f>BN100</f>
        <v>2</v>
      </c>
      <c r="BK101" s="19" t="s">
        <v>7</v>
      </c>
      <c r="BL101" s="38"/>
      <c r="BM101" s="258"/>
      <c r="BN101" s="259"/>
      <c r="BO101" s="258"/>
      <c r="BP101" s="259"/>
      <c r="BQ101" s="260"/>
      <c r="BR101" s="259"/>
      <c r="BS101" s="259"/>
      <c r="BT101" s="260"/>
    </row>
    <row r="102" spans="1:72" ht="9" customHeight="1" thickTop="1">
      <c r="A102" s="38"/>
      <c r="B102" s="45"/>
      <c r="C102" s="216"/>
      <c r="D102" s="146"/>
      <c r="E102" s="146"/>
      <c r="F102" s="146"/>
      <c r="G102" s="146"/>
      <c r="H102" s="3"/>
      <c r="I102" s="3"/>
      <c r="J102" s="16"/>
      <c r="K102" s="3"/>
      <c r="L102" s="9"/>
      <c r="M102" s="67"/>
      <c r="N102" s="67"/>
      <c r="O102" s="181"/>
      <c r="P102" s="72"/>
      <c r="Q102" s="77"/>
      <c r="R102" s="9"/>
      <c r="S102" s="9"/>
      <c r="T102" s="9"/>
      <c r="U102" s="44"/>
      <c r="V102" s="72"/>
      <c r="W102" s="72"/>
      <c r="X102" s="72"/>
      <c r="Y102" s="72"/>
      <c r="Z102" s="51"/>
      <c r="AA102" s="51"/>
      <c r="AB102" s="51"/>
      <c r="AC102" s="51"/>
      <c r="AD102" s="51"/>
      <c r="AE102" s="53"/>
      <c r="AF102" s="53"/>
      <c r="AG102" s="53"/>
      <c r="AH102" s="53"/>
      <c r="AI102" s="299" t="s">
        <v>167</v>
      </c>
      <c r="AJ102" s="300"/>
      <c r="AK102" s="300"/>
      <c r="AL102" s="300"/>
      <c r="AM102" s="297" t="s">
        <v>168</v>
      </c>
      <c r="AN102" s="297"/>
      <c r="AO102" s="297"/>
      <c r="AP102" s="297"/>
      <c r="AQ102" s="320"/>
      <c r="AR102" s="27">
        <f>IF(BB96="","",BB96)</f>
        <v>9</v>
      </c>
      <c r="AS102" s="29" t="str">
        <f t="shared" si="24"/>
        <v>-</v>
      </c>
      <c r="AT102" s="28">
        <f>IF(AZ96="","",AZ96)</f>
        <v>15</v>
      </c>
      <c r="AU102" s="345" t="str">
        <f>IF(BC96="","",IF(BC96="○","×",IF(BC96="×","○")))</f>
        <v>×</v>
      </c>
      <c r="AV102" s="5">
        <f>IF(BB99="","",BB99)</f>
        <v>6</v>
      </c>
      <c r="AW102" s="24" t="str">
        <f aca="true" t="shared" si="25" ref="AW102:AW107">IF(AV102="","","-")</f>
        <v>-</v>
      </c>
      <c r="AX102" s="28">
        <f>IF(AZ99="","",AZ99)</f>
        <v>15</v>
      </c>
      <c r="AY102" s="345" t="str">
        <f>IF(BC99="","",IF(BC99="○","×",IF(BC99="×","○")))</f>
        <v>×</v>
      </c>
      <c r="AZ102" s="348"/>
      <c r="BA102" s="349"/>
      <c r="BB102" s="349"/>
      <c r="BC102" s="350"/>
      <c r="BD102" s="54">
        <v>8</v>
      </c>
      <c r="BE102" s="24" t="str">
        <f t="shared" si="23"/>
        <v>-</v>
      </c>
      <c r="BF102" s="56">
        <v>15</v>
      </c>
      <c r="BG102" s="357" t="str">
        <f>IF(BD102&lt;&gt;"",IF(BD102&gt;BF102,IF(BD103&gt;BF103,"○",IF(BD104&gt;BF104,"○","×")),IF(BD103&gt;BF103,IF(BD104&gt;BF104,"○","×"),"×")),"")</f>
        <v>×</v>
      </c>
      <c r="BH102" s="311" t="s">
        <v>24</v>
      </c>
      <c r="BI102" s="302"/>
      <c r="BJ102" s="302"/>
      <c r="BK102" s="303"/>
      <c r="BL102" s="38"/>
      <c r="BM102" s="250"/>
      <c r="BN102" s="3"/>
      <c r="BO102" s="250"/>
      <c r="BP102" s="3"/>
      <c r="BQ102" s="254"/>
      <c r="BR102" s="3"/>
      <c r="BS102" s="3"/>
      <c r="BT102" s="254"/>
    </row>
    <row r="103" spans="1:72" ht="9" customHeight="1">
      <c r="A103" s="38"/>
      <c r="B103" s="120" t="str">
        <f>B132</f>
        <v>高木達也</v>
      </c>
      <c r="C103" s="214" t="str">
        <f>C132</f>
        <v>三豊ｸﾗﾌﾞ</v>
      </c>
      <c r="D103" s="485" t="s">
        <v>72</v>
      </c>
      <c r="E103" s="486"/>
      <c r="F103" s="486"/>
      <c r="G103" s="487"/>
      <c r="H103" s="155">
        <v>6</v>
      </c>
      <c r="I103" s="105">
        <v>15</v>
      </c>
      <c r="J103" s="156">
        <v>14</v>
      </c>
      <c r="K103" s="3"/>
      <c r="L103" s="9"/>
      <c r="M103" s="67"/>
      <c r="N103" s="9"/>
      <c r="O103" s="181"/>
      <c r="P103" s="72"/>
      <c r="Q103" s="77"/>
      <c r="R103" s="67"/>
      <c r="S103" s="72"/>
      <c r="T103" s="72"/>
      <c r="U103" s="72"/>
      <c r="V103" s="72"/>
      <c r="W103" s="72"/>
      <c r="X103" s="72"/>
      <c r="Y103" s="72"/>
      <c r="Z103" s="51"/>
      <c r="AA103" s="51"/>
      <c r="AB103" s="51"/>
      <c r="AC103" s="51"/>
      <c r="AD103" s="51"/>
      <c r="AE103" s="53"/>
      <c r="AF103" s="53"/>
      <c r="AG103" s="53"/>
      <c r="AH103" s="53"/>
      <c r="AI103" s="299" t="s">
        <v>169</v>
      </c>
      <c r="AJ103" s="300"/>
      <c r="AK103" s="300"/>
      <c r="AL103" s="300"/>
      <c r="AM103" s="297" t="s">
        <v>170</v>
      </c>
      <c r="AN103" s="297"/>
      <c r="AO103" s="297"/>
      <c r="AP103" s="297"/>
      <c r="AQ103" s="320"/>
      <c r="AR103" s="27">
        <f>IF(BB97="","",BB97)</f>
        <v>5</v>
      </c>
      <c r="AS103" s="24" t="str">
        <f t="shared" si="24"/>
        <v>-</v>
      </c>
      <c r="AT103" s="28">
        <f>IF(AZ97="","",AZ97)</f>
        <v>15</v>
      </c>
      <c r="AU103" s="346">
        <f>IF(AW100="","",AW100)</f>
      </c>
      <c r="AV103" s="5">
        <f>IF(BB100="","",BB100)</f>
        <v>15</v>
      </c>
      <c r="AW103" s="24" t="str">
        <f t="shared" si="25"/>
        <v>-</v>
      </c>
      <c r="AX103" s="28">
        <f>IF(AZ100="","",AZ100)</f>
        <v>13</v>
      </c>
      <c r="AY103" s="346" t="str">
        <f>IF(BA100="","",BA100)</f>
        <v>-</v>
      </c>
      <c r="AZ103" s="351"/>
      <c r="BA103" s="352"/>
      <c r="BB103" s="352"/>
      <c r="BC103" s="353"/>
      <c r="BD103" s="54">
        <v>14</v>
      </c>
      <c r="BE103" s="24" t="str">
        <f t="shared" si="23"/>
        <v>-</v>
      </c>
      <c r="BF103" s="56">
        <v>15</v>
      </c>
      <c r="BG103" s="357"/>
      <c r="BH103" s="304"/>
      <c r="BI103" s="301"/>
      <c r="BJ103" s="301"/>
      <c r="BK103" s="298"/>
      <c r="BL103" s="38"/>
      <c r="BM103" s="250">
        <f>COUNTIF(AR102:BG104,"○")</f>
        <v>0</v>
      </c>
      <c r="BN103" s="3">
        <f>COUNTIF(AR102:BG104,"×")</f>
        <v>3</v>
      </c>
      <c r="BO103" s="255">
        <f>(IF((AR102&gt;AT102),1,0))+(IF((AR103&gt;AT103),1,0))+(IF((AR104&gt;AT104),1,0))+(IF((AV102&gt;AX102),1,0))+(IF((AV103&gt;AX103),1,0))+(IF((AV104&gt;AX104),1,0))+(IF((AZ102&gt;BB102),1,0))+(IF((AZ103&gt;BB103),1,0))+(IF((AZ104&gt;BB104),1,0))+(IF((BD102&gt;BF102),1,0))+(IF((BD103&gt;BF103),1,0))+(IF((BD104&gt;BF104),1,0))</f>
        <v>1</v>
      </c>
      <c r="BP103" s="256">
        <f>(IF((AR102&lt;AT102),1,0))+(IF((AR103&lt;AT103),1,0))+(IF((AR104&lt;AT104),1,0))+(IF((AV102&lt;AX102),1,0))+(IF((AV103&lt;AX103),1,0))+(IF((AV104&lt;AX104),1,0))+(IF((AZ102&lt;BB102),1,0))+(IF((AZ103&lt;BB103),1,0))+(IF((AZ104&lt;BB104),1,0))+(IF((BD102&lt;BF102),1,0))+(IF((BD103&lt;BF103),1,0))+(IF((BD104&lt;BF104),1,0))</f>
        <v>6</v>
      </c>
      <c r="BQ103" s="257">
        <f>BO103-BP103</f>
        <v>-5</v>
      </c>
      <c r="BR103" s="3">
        <f>SUM(AR102:AR104,AV102:AV104,AZ102:AZ104,BD102:BD104)</f>
        <v>67</v>
      </c>
      <c r="BS103" s="3">
        <f>SUM(AT102:AT104,AX102:AX104,BB102:BB104,BF102:BF104)</f>
        <v>103</v>
      </c>
      <c r="BT103" s="254">
        <f>BR103-BS103</f>
        <v>-36</v>
      </c>
    </row>
    <row r="104" spans="1:72" ht="9" customHeight="1">
      <c r="A104" s="38"/>
      <c r="B104" s="122" t="str">
        <f>B133</f>
        <v>関友理江</v>
      </c>
      <c r="C104" s="215" t="str">
        <f>C133</f>
        <v>三豊ｸﾗﾌﾞ</v>
      </c>
      <c r="D104" s="488"/>
      <c r="E104" s="489"/>
      <c r="F104" s="489"/>
      <c r="G104" s="490"/>
      <c r="H104" s="3"/>
      <c r="I104" s="3"/>
      <c r="J104" s="3"/>
      <c r="K104" s="3"/>
      <c r="L104" s="3"/>
      <c r="M104" s="157">
        <v>15</v>
      </c>
      <c r="N104" s="103">
        <v>3</v>
      </c>
      <c r="O104" s="182">
        <v>15</v>
      </c>
      <c r="P104" s="3"/>
      <c r="Q104" s="77"/>
      <c r="R104" s="67"/>
      <c r="S104" s="72"/>
      <c r="T104" s="72"/>
      <c r="U104" s="72"/>
      <c r="V104" s="72"/>
      <c r="W104" s="72"/>
      <c r="X104" s="72"/>
      <c r="Y104" s="72"/>
      <c r="Z104" s="51"/>
      <c r="AA104" s="51"/>
      <c r="AB104" s="51"/>
      <c r="AC104" s="51"/>
      <c r="AD104" s="51"/>
      <c r="AE104" s="51"/>
      <c r="AF104" s="51"/>
      <c r="AG104" s="51"/>
      <c r="AH104" s="51"/>
      <c r="AI104" s="321"/>
      <c r="AJ104" s="322"/>
      <c r="AK104" s="322"/>
      <c r="AL104" s="322"/>
      <c r="AM104" s="322" t="s">
        <v>16</v>
      </c>
      <c r="AN104" s="322"/>
      <c r="AO104" s="322"/>
      <c r="AP104" s="322"/>
      <c r="AQ104" s="323"/>
      <c r="AR104" s="30">
        <f>IF(BB98="","",BB98)</f>
      </c>
      <c r="AS104" s="26">
        <f t="shared" si="24"/>
      </c>
      <c r="AT104" s="31">
        <f>IF(AZ98="","",AZ98)</f>
      </c>
      <c r="AU104" s="347">
        <f>IF(AW101="","",AW101)</f>
      </c>
      <c r="AV104" s="8">
        <f>IF(BB101="","",BB101)</f>
        <v>10</v>
      </c>
      <c r="AW104" s="24" t="str">
        <f t="shared" si="25"/>
        <v>-</v>
      </c>
      <c r="AX104" s="31">
        <f>IF(AZ101="","",AZ101)</f>
        <v>15</v>
      </c>
      <c r="AY104" s="347" t="str">
        <f>IF(BA101="","",BA101)</f>
        <v>-</v>
      </c>
      <c r="AZ104" s="354"/>
      <c r="BA104" s="355"/>
      <c r="BB104" s="355"/>
      <c r="BC104" s="356"/>
      <c r="BD104" s="55"/>
      <c r="BE104" s="24">
        <f t="shared" si="23"/>
      </c>
      <c r="BF104" s="58"/>
      <c r="BG104" s="358"/>
      <c r="BH104" s="17">
        <f>BM103</f>
        <v>0</v>
      </c>
      <c r="BI104" s="18" t="s">
        <v>19</v>
      </c>
      <c r="BJ104" s="18">
        <f>BN103</f>
        <v>3</v>
      </c>
      <c r="BK104" s="19" t="s">
        <v>7</v>
      </c>
      <c r="BL104" s="38"/>
      <c r="BM104" s="250"/>
      <c r="BN104" s="3"/>
      <c r="BO104" s="250"/>
      <c r="BP104" s="3"/>
      <c r="BQ104" s="254"/>
      <c r="BR104" s="3"/>
      <c r="BS104" s="3"/>
      <c r="BT104" s="254"/>
    </row>
    <row r="105" spans="1:72" ht="9" customHeight="1" thickBot="1">
      <c r="A105" s="38"/>
      <c r="B105" s="45"/>
      <c r="C105" s="217"/>
      <c r="D105" s="146"/>
      <c r="E105" s="146"/>
      <c r="F105" s="146"/>
      <c r="G105" s="146"/>
      <c r="H105" s="3"/>
      <c r="I105" s="3"/>
      <c r="J105" s="3"/>
      <c r="K105" s="3"/>
      <c r="L105" s="3"/>
      <c r="M105" s="159"/>
      <c r="N105" s="3"/>
      <c r="O105" s="94"/>
      <c r="P105" s="65"/>
      <c r="Q105" s="238"/>
      <c r="R105" s="67"/>
      <c r="S105" s="72"/>
      <c r="T105" s="72"/>
      <c r="U105" s="72"/>
      <c r="V105" s="42"/>
      <c r="W105" s="42"/>
      <c r="X105" s="42"/>
      <c r="Y105" s="42"/>
      <c r="Z105" s="38"/>
      <c r="AA105" s="38"/>
      <c r="AB105" s="38"/>
      <c r="AC105" s="38"/>
      <c r="AD105" s="38"/>
      <c r="AE105" s="51"/>
      <c r="AF105" s="51"/>
      <c r="AG105" s="51"/>
      <c r="AH105" s="51"/>
      <c r="AI105" s="334" t="s">
        <v>171</v>
      </c>
      <c r="AJ105" s="335"/>
      <c r="AK105" s="335"/>
      <c r="AL105" s="335"/>
      <c r="AM105" s="336" t="s">
        <v>366</v>
      </c>
      <c r="AN105" s="336"/>
      <c r="AO105" s="336"/>
      <c r="AP105" s="336"/>
      <c r="AQ105" s="337"/>
      <c r="AR105" s="27">
        <f>IF(BF96="","",BF96)</f>
        <v>14</v>
      </c>
      <c r="AS105" s="24" t="str">
        <f t="shared" si="24"/>
        <v>-</v>
      </c>
      <c r="AT105" s="28">
        <f>IF(BD96="","",BD96)</f>
        <v>15</v>
      </c>
      <c r="AU105" s="445" t="str">
        <f>IF(BG96="","",IF(BG96="○","×",IF(BG96="×","○")))</f>
        <v>×</v>
      </c>
      <c r="AV105" s="5">
        <f>IF(BF99="","",BF99)</f>
        <v>12</v>
      </c>
      <c r="AW105" s="29" t="str">
        <f t="shared" si="25"/>
        <v>-</v>
      </c>
      <c r="AX105" s="28">
        <f>IF(BD99="","",BD99)</f>
        <v>15</v>
      </c>
      <c r="AY105" s="445" t="str">
        <f>IF(BG99="","",IF(BG99="○","×",IF(BG99="×","○")))</f>
        <v>○</v>
      </c>
      <c r="AZ105" s="13">
        <f>IF(BF102="","",BF102)</f>
        <v>15</v>
      </c>
      <c r="BA105" s="24" t="str">
        <f>IF(AZ105="","","-")</f>
        <v>-</v>
      </c>
      <c r="BB105" s="33">
        <f>IF(BD102="","",BD102)</f>
        <v>8</v>
      </c>
      <c r="BC105" s="445" t="str">
        <f>IF(BG102="","",IF(BG102="○","×",IF(BG102="×","○")))</f>
        <v>○</v>
      </c>
      <c r="BD105" s="436"/>
      <c r="BE105" s="437"/>
      <c r="BF105" s="437"/>
      <c r="BG105" s="438"/>
      <c r="BH105" s="311" t="s">
        <v>377</v>
      </c>
      <c r="BI105" s="302"/>
      <c r="BJ105" s="302"/>
      <c r="BK105" s="303"/>
      <c r="BL105" s="38"/>
      <c r="BM105" s="251"/>
      <c r="BN105" s="252"/>
      <c r="BO105" s="251"/>
      <c r="BP105" s="252"/>
      <c r="BQ105" s="253"/>
      <c r="BR105" s="252"/>
      <c r="BS105" s="252"/>
      <c r="BT105" s="253"/>
    </row>
    <row r="106" spans="1:72" ht="9" customHeight="1" thickBot="1" thickTop="1">
      <c r="A106" s="38"/>
      <c r="B106" s="120" t="str">
        <f>AI126</f>
        <v>植村英嗣</v>
      </c>
      <c r="C106" s="214" t="str">
        <f>AM126</f>
        <v>MBC</v>
      </c>
      <c r="D106" s="485" t="s">
        <v>388</v>
      </c>
      <c r="E106" s="486"/>
      <c r="F106" s="486"/>
      <c r="G106" s="487"/>
      <c r="H106" s="3"/>
      <c r="I106" s="3"/>
      <c r="J106" s="3"/>
      <c r="K106" s="3"/>
      <c r="L106" s="3"/>
      <c r="M106" s="157">
        <v>13</v>
      </c>
      <c r="N106" s="103">
        <v>15</v>
      </c>
      <c r="O106" s="158">
        <v>11</v>
      </c>
      <c r="P106" s="3"/>
      <c r="Q106" s="126"/>
      <c r="R106" s="67"/>
      <c r="S106" s="72"/>
      <c r="T106" s="72"/>
      <c r="U106" s="72"/>
      <c r="V106" s="42"/>
      <c r="W106" s="42"/>
      <c r="X106" s="42"/>
      <c r="Y106" s="42"/>
      <c r="Z106" s="38"/>
      <c r="AA106" s="38"/>
      <c r="AB106" s="38"/>
      <c r="AC106" s="38"/>
      <c r="AD106" s="38"/>
      <c r="AE106" s="51"/>
      <c r="AF106" s="51"/>
      <c r="AG106" s="51"/>
      <c r="AH106" s="51"/>
      <c r="AI106" s="338" t="s">
        <v>172</v>
      </c>
      <c r="AJ106" s="339"/>
      <c r="AK106" s="339"/>
      <c r="AL106" s="339"/>
      <c r="AM106" s="340" t="s">
        <v>173</v>
      </c>
      <c r="AN106" s="340"/>
      <c r="AO106" s="340"/>
      <c r="AP106" s="340"/>
      <c r="AQ106" s="341"/>
      <c r="AR106" s="27">
        <f>IF(BF97="","",BF97)</f>
        <v>11</v>
      </c>
      <c r="AS106" s="24" t="str">
        <f t="shared" si="24"/>
        <v>-</v>
      </c>
      <c r="AT106" s="28">
        <f>IF(BD97="","",BD97)</f>
        <v>15</v>
      </c>
      <c r="AU106" s="446"/>
      <c r="AV106" s="5">
        <f>IF(BF100="","",BF100)</f>
        <v>15</v>
      </c>
      <c r="AW106" s="24" t="str">
        <f t="shared" si="25"/>
        <v>-</v>
      </c>
      <c r="AX106" s="28">
        <f>IF(BD100="","",BD100)</f>
        <v>10</v>
      </c>
      <c r="AY106" s="446"/>
      <c r="AZ106" s="5">
        <f>IF(BF103="","",BF103)</f>
        <v>15</v>
      </c>
      <c r="BA106" s="24" t="str">
        <f>IF(AZ106="","","-")</f>
        <v>-</v>
      </c>
      <c r="BB106" s="28">
        <f>IF(BD103="","",BD103)</f>
        <v>14</v>
      </c>
      <c r="BC106" s="446"/>
      <c r="BD106" s="439"/>
      <c r="BE106" s="440"/>
      <c r="BF106" s="440"/>
      <c r="BG106" s="441"/>
      <c r="BH106" s="304"/>
      <c r="BI106" s="301"/>
      <c r="BJ106" s="301"/>
      <c r="BK106" s="298"/>
      <c r="BL106" s="38"/>
      <c r="BM106" s="250">
        <f>COUNTIF(AR105:BG107,"○")</f>
        <v>2</v>
      </c>
      <c r="BN106" s="3">
        <f>COUNTIF(AR105:BG107,"×")</f>
        <v>1</v>
      </c>
      <c r="BO106" s="255">
        <f>(IF((AR105&gt;AT105),1,0))+(IF((AR106&gt;AT106),1,0))+(IF((AR107&gt;AT107),1,0))+(IF((AV105&gt;AX105),1,0))+(IF((AV106&gt;AX106),1,0))+(IF((AV107&gt;AX107),1,0))+(IF((AZ105&gt;BB105),1,0))+(IF((AZ106&gt;BB106),1,0))+(IF((AZ107&gt;BB107),1,0))+(IF((BD105&gt;BF105),1,0))+(IF((BD106&gt;BF106),1,0))+(IF((BD107&gt;BF107),1,0))</f>
        <v>4</v>
      </c>
      <c r="BP106" s="256">
        <f>(IF((AR105&lt;AT105),1,0))+(IF((AR106&lt;AT106),1,0))+(IF((AR107&lt;AT107),1,0))+(IF((AV105&lt;AX105),1,0))+(IF((AV106&lt;AX106),1,0))+(IF((AV107&lt;AX107),1,0))+(IF((AZ105&lt;BB105),1,0))+(IF((AZ106&lt;BB106),1,0))+(IF((AZ107&lt;BB107),1,0))+(IF((BD105&lt;BF105),1,0))+(IF((BD106&lt;BF106),1,0))+(IF((BD107&lt;BF107),1,0))</f>
        <v>3</v>
      </c>
      <c r="BQ106" s="257">
        <f>BO106-BP106</f>
        <v>1</v>
      </c>
      <c r="BR106" s="3">
        <f>SUM(AR105:AR107,AV105:AV107,AZ105:AZ107,BD105:BD107)</f>
        <v>97</v>
      </c>
      <c r="BS106" s="3">
        <f>SUM(AT105:AT107,AX105:AX107,BB105:BB107,BF105:BF107)</f>
        <v>82</v>
      </c>
      <c r="BT106" s="254">
        <f>BR106-BS106</f>
        <v>15</v>
      </c>
    </row>
    <row r="107" spans="1:72" ht="9" customHeight="1" thickBot="1" thickTop="1">
      <c r="A107" s="38"/>
      <c r="B107" s="122" t="str">
        <f>AI127</f>
        <v>中西絵利菜</v>
      </c>
      <c r="C107" s="215" t="str">
        <f>AM127</f>
        <v>MBC</v>
      </c>
      <c r="D107" s="488"/>
      <c r="E107" s="489"/>
      <c r="F107" s="489"/>
      <c r="G107" s="490"/>
      <c r="H107" s="124">
        <v>13</v>
      </c>
      <c r="I107" s="124">
        <v>15</v>
      </c>
      <c r="J107" s="125">
        <v>15</v>
      </c>
      <c r="K107" s="3"/>
      <c r="L107" s="9"/>
      <c r="M107" s="67"/>
      <c r="N107" s="67"/>
      <c r="O107" s="148"/>
      <c r="P107" s="67"/>
      <c r="Q107" s="126"/>
      <c r="R107" s="67"/>
      <c r="S107" s="72"/>
      <c r="T107" s="72"/>
      <c r="U107" s="72"/>
      <c r="V107" s="42"/>
      <c r="W107" s="42"/>
      <c r="X107" s="42"/>
      <c r="Y107" s="42"/>
      <c r="Z107" s="38"/>
      <c r="AA107" s="38"/>
      <c r="AB107" s="38"/>
      <c r="AC107" s="38"/>
      <c r="AD107" s="38"/>
      <c r="AE107" s="51"/>
      <c r="AF107" s="51"/>
      <c r="AG107" s="51"/>
      <c r="AH107" s="51"/>
      <c r="AI107" s="362"/>
      <c r="AJ107" s="363"/>
      <c r="AK107" s="363"/>
      <c r="AL107" s="363"/>
      <c r="AM107" s="363" t="s">
        <v>30</v>
      </c>
      <c r="AN107" s="363"/>
      <c r="AO107" s="363"/>
      <c r="AP107" s="363"/>
      <c r="AQ107" s="364"/>
      <c r="AR107" s="34">
        <f>IF(BF98="","",BF98)</f>
      </c>
      <c r="AS107" s="35">
        <f t="shared" si="24"/>
      </c>
      <c r="AT107" s="36">
        <f>IF(BD98="","",BD98)</f>
      </c>
      <c r="AU107" s="418"/>
      <c r="AV107" s="37">
        <f>IF(BF101="","",BF101)</f>
        <v>15</v>
      </c>
      <c r="AW107" s="35" t="str">
        <f t="shared" si="25"/>
        <v>-</v>
      </c>
      <c r="AX107" s="36">
        <f>IF(BD101="","",BD101)</f>
        <v>5</v>
      </c>
      <c r="AY107" s="418"/>
      <c r="AZ107" s="37">
        <f>IF(BF104="","",BF104)</f>
      </c>
      <c r="BA107" s="35">
        <f>IF(AZ107="","","-")</f>
      </c>
      <c r="BB107" s="36">
        <f>IF(BD104="","",BD104)</f>
      </c>
      <c r="BC107" s="418"/>
      <c r="BD107" s="442"/>
      <c r="BE107" s="443"/>
      <c r="BF107" s="443"/>
      <c r="BG107" s="444"/>
      <c r="BH107" s="20">
        <f>BM106</f>
        <v>2</v>
      </c>
      <c r="BI107" s="21" t="s">
        <v>19</v>
      </c>
      <c r="BJ107" s="21">
        <f>BN106</f>
        <v>1</v>
      </c>
      <c r="BK107" s="22" t="s">
        <v>7</v>
      </c>
      <c r="BL107" s="38"/>
      <c r="BM107" s="258"/>
      <c r="BN107" s="259"/>
      <c r="BO107" s="258"/>
      <c r="BP107" s="259"/>
      <c r="BQ107" s="260"/>
      <c r="BR107" s="259"/>
      <c r="BS107" s="259"/>
      <c r="BT107" s="260"/>
    </row>
    <row r="108" spans="1:72" ht="9" customHeight="1" thickBot="1">
      <c r="A108" s="38"/>
      <c r="B108" s="45"/>
      <c r="C108" s="216"/>
      <c r="D108" s="146"/>
      <c r="E108" s="146"/>
      <c r="F108" s="146"/>
      <c r="G108" s="146"/>
      <c r="H108" s="3"/>
      <c r="I108" s="3"/>
      <c r="J108" s="94"/>
      <c r="K108" s="164"/>
      <c r="L108" s="164"/>
      <c r="M108" s="164"/>
      <c r="N108" s="67"/>
      <c r="O108" s="148"/>
      <c r="P108" s="67"/>
      <c r="Q108" s="126"/>
      <c r="R108" s="67"/>
      <c r="S108" s="72"/>
      <c r="T108" s="72"/>
      <c r="U108" s="72"/>
      <c r="V108" s="42"/>
      <c r="W108" s="42"/>
      <c r="X108" s="42"/>
      <c r="Y108" s="42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</row>
    <row r="109" spans="1:72" ht="9" customHeight="1" thickTop="1">
      <c r="A109" s="38"/>
      <c r="B109" s="120" t="str">
        <f>B135</f>
        <v>林秀樹</v>
      </c>
      <c r="C109" s="214" t="str">
        <f>C135</f>
        <v>SFC</v>
      </c>
      <c r="D109" s="485" t="s">
        <v>389</v>
      </c>
      <c r="E109" s="486"/>
      <c r="F109" s="486"/>
      <c r="G109" s="487"/>
      <c r="H109" s="155">
        <v>15</v>
      </c>
      <c r="I109" s="105">
        <v>9</v>
      </c>
      <c r="J109" s="156">
        <v>14</v>
      </c>
      <c r="K109" s="103">
        <v>13</v>
      </c>
      <c r="L109" s="176">
        <v>15</v>
      </c>
      <c r="M109" s="176">
        <v>15</v>
      </c>
      <c r="N109" s="110"/>
      <c r="O109" s="71"/>
      <c r="P109" s="9"/>
      <c r="Q109" s="126"/>
      <c r="R109" s="126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  <c r="AE109" s="38"/>
      <c r="AF109" s="38"/>
      <c r="AG109" s="38"/>
      <c r="AH109" s="38"/>
      <c r="AI109" s="506" t="s">
        <v>74</v>
      </c>
      <c r="AJ109" s="507"/>
      <c r="AK109" s="507"/>
      <c r="AL109" s="507"/>
      <c r="AM109" s="507"/>
      <c r="AN109" s="507"/>
      <c r="AO109" s="507"/>
      <c r="AP109" s="507"/>
      <c r="AQ109" s="508"/>
      <c r="AR109" s="416" t="str">
        <f>AI111</f>
        <v>露口慶</v>
      </c>
      <c r="AS109" s="400"/>
      <c r="AT109" s="400"/>
      <c r="AU109" s="401"/>
      <c r="AV109" s="399" t="str">
        <f>AI114</f>
        <v>友居卓史</v>
      </c>
      <c r="AW109" s="400"/>
      <c r="AX109" s="400"/>
      <c r="AY109" s="401"/>
      <c r="AZ109" s="421" t="str">
        <f>AI117</f>
        <v>竹田順一</v>
      </c>
      <c r="BA109" s="422"/>
      <c r="BB109" s="422"/>
      <c r="BC109" s="423"/>
      <c r="BD109" s="399" t="str">
        <f>AI120</f>
        <v>樋口悟</v>
      </c>
      <c r="BE109" s="400"/>
      <c r="BF109" s="400"/>
      <c r="BG109" s="402"/>
      <c r="BH109" s="403" t="s">
        <v>1</v>
      </c>
      <c r="BI109" s="404"/>
      <c r="BJ109" s="404"/>
      <c r="BK109" s="405"/>
      <c r="BL109" s="38"/>
      <c r="BM109" s="393" t="s">
        <v>3</v>
      </c>
      <c r="BN109" s="395"/>
      <c r="BO109" s="393" t="s">
        <v>4</v>
      </c>
      <c r="BP109" s="394"/>
      <c r="BQ109" s="395"/>
      <c r="BR109" s="396" t="s">
        <v>5</v>
      </c>
      <c r="BS109" s="397"/>
      <c r="BT109" s="398"/>
    </row>
    <row r="110" spans="1:72" ht="9" customHeight="1" thickBot="1">
      <c r="A110" s="38"/>
      <c r="B110" s="122" t="str">
        <f>B136</f>
        <v>三多直美</v>
      </c>
      <c r="C110" s="215" t="str">
        <f>C136</f>
        <v>SFC</v>
      </c>
      <c r="D110" s="488"/>
      <c r="E110" s="489"/>
      <c r="F110" s="489"/>
      <c r="G110" s="490"/>
      <c r="H110" s="3"/>
      <c r="I110" s="3"/>
      <c r="J110" s="3"/>
      <c r="K110" s="9"/>
      <c r="L110" s="68"/>
      <c r="M110" s="68"/>
      <c r="N110" s="241"/>
      <c r="O110" s="187"/>
      <c r="P110" s="3"/>
      <c r="Q110" s="126"/>
      <c r="R110" s="126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  <c r="AE110" s="38"/>
      <c r="AF110" s="38"/>
      <c r="AG110" s="38"/>
      <c r="AH110" s="38"/>
      <c r="AI110" s="509"/>
      <c r="AJ110" s="510"/>
      <c r="AK110" s="510"/>
      <c r="AL110" s="510"/>
      <c r="AM110" s="510"/>
      <c r="AN110" s="510"/>
      <c r="AO110" s="510"/>
      <c r="AP110" s="510"/>
      <c r="AQ110" s="511"/>
      <c r="AR110" s="417" t="str">
        <f>AI112</f>
        <v>近藤聖子</v>
      </c>
      <c r="AS110" s="369"/>
      <c r="AT110" s="369"/>
      <c r="AU110" s="418"/>
      <c r="AV110" s="368" t="str">
        <f>AI115</f>
        <v>加地由香利</v>
      </c>
      <c r="AW110" s="369"/>
      <c r="AX110" s="369"/>
      <c r="AY110" s="418"/>
      <c r="AZ110" s="424" t="str">
        <f>AI118</f>
        <v>猪口恵子</v>
      </c>
      <c r="BA110" s="425"/>
      <c r="BB110" s="425"/>
      <c r="BC110" s="426"/>
      <c r="BD110" s="368" t="str">
        <f>AI121</f>
        <v>三宅美帆</v>
      </c>
      <c r="BE110" s="369"/>
      <c r="BF110" s="369"/>
      <c r="BG110" s="370"/>
      <c r="BH110" s="371" t="s">
        <v>2</v>
      </c>
      <c r="BI110" s="372"/>
      <c r="BJ110" s="372"/>
      <c r="BK110" s="373"/>
      <c r="BL110" s="38"/>
      <c r="BM110" s="247" t="s">
        <v>6</v>
      </c>
      <c r="BN110" s="249" t="s">
        <v>7</v>
      </c>
      <c r="BO110" s="247" t="s">
        <v>26</v>
      </c>
      <c r="BP110" s="249" t="s">
        <v>8</v>
      </c>
      <c r="BQ110" s="248" t="s">
        <v>9</v>
      </c>
      <c r="BR110" s="249" t="s">
        <v>20</v>
      </c>
      <c r="BS110" s="249" t="s">
        <v>8</v>
      </c>
      <c r="BT110" s="248" t="s">
        <v>9</v>
      </c>
    </row>
    <row r="111" spans="1:72" ht="9" customHeight="1" thickTop="1">
      <c r="A111" s="38"/>
      <c r="B111" s="45"/>
      <c r="C111" s="216"/>
      <c r="D111" s="146"/>
      <c r="E111" s="146"/>
      <c r="F111" s="146"/>
      <c r="G111" s="146"/>
      <c r="H111" s="3"/>
      <c r="I111" s="3"/>
      <c r="J111" s="3"/>
      <c r="K111" s="9"/>
      <c r="L111" s="9"/>
      <c r="M111" s="148"/>
      <c r="N111" s="3"/>
      <c r="O111" s="3"/>
      <c r="P111" s="3"/>
      <c r="Q111" s="126"/>
      <c r="R111" s="126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  <c r="AE111" s="38"/>
      <c r="AF111" s="38"/>
      <c r="AG111" s="38"/>
      <c r="AH111" s="38"/>
      <c r="AI111" s="374" t="s">
        <v>174</v>
      </c>
      <c r="AJ111" s="375"/>
      <c r="AK111" s="375"/>
      <c r="AL111" s="375"/>
      <c r="AM111" s="376" t="s">
        <v>175</v>
      </c>
      <c r="AN111" s="376"/>
      <c r="AO111" s="376"/>
      <c r="AP111" s="376"/>
      <c r="AQ111" s="377"/>
      <c r="AR111" s="378"/>
      <c r="AS111" s="379"/>
      <c r="AT111" s="379"/>
      <c r="AU111" s="380"/>
      <c r="AV111" s="54">
        <v>9</v>
      </c>
      <c r="AW111" s="24" t="str">
        <f>IF(AV111="","","-")</f>
        <v>-</v>
      </c>
      <c r="AX111" s="56">
        <v>15</v>
      </c>
      <c r="AY111" s="383" t="str">
        <f>IF(AV111&lt;&gt;"",IF(AV111&gt;AX111,IF(AV112&gt;AX112,"○",IF(AV113&gt;AX113,"○","×")),IF(AV112&gt;AX112,IF(AV113&gt;AX113,"○","×"),"×")),"")</f>
        <v>○</v>
      </c>
      <c r="AZ111" s="54"/>
      <c r="BA111" s="25">
        <f aca="true" t="shared" si="26" ref="BA111:BA116">IF(AZ111="","","-")</f>
      </c>
      <c r="BB111" s="59"/>
      <c r="BC111" s="383">
        <f>IF(AZ111&lt;&gt;"",IF(AZ111&gt;BB111,IF(AZ112&gt;BB112,"○",IF(AZ113&gt;BB113,"○","×")),IF(AZ112&gt;BB112,IF(AZ113&gt;BB113,"○","×"),"×")),"")</f>
      </c>
      <c r="BD111" s="60">
        <v>13</v>
      </c>
      <c r="BE111" s="25" t="str">
        <f aca="true" t="shared" si="27" ref="BE111:BE119">IF(BD111="","","-")</f>
        <v>-</v>
      </c>
      <c r="BF111" s="56">
        <v>15</v>
      </c>
      <c r="BG111" s="386" t="str">
        <f>IF(BD111&lt;&gt;"",IF(BD111&gt;BF111,IF(BD112&gt;BF112,"○",IF(BD113&gt;BF113,"○","×")),IF(BD112&gt;BF112,IF(BD113&gt;BF113,"○","×"),"×")),"")</f>
        <v>×</v>
      </c>
      <c r="BH111" s="387" t="s">
        <v>22</v>
      </c>
      <c r="BI111" s="388"/>
      <c r="BJ111" s="388"/>
      <c r="BK111" s="389"/>
      <c r="BL111" s="38"/>
      <c r="BM111" s="250"/>
      <c r="BN111" s="3"/>
      <c r="BO111" s="251"/>
      <c r="BP111" s="252"/>
      <c r="BQ111" s="253"/>
      <c r="BR111" s="3"/>
      <c r="BS111" s="3"/>
      <c r="BT111" s="254"/>
    </row>
    <row r="112" spans="1:72" ht="9" customHeight="1">
      <c r="A112" s="38"/>
      <c r="B112" s="120" t="str">
        <f>B117</f>
        <v>中西佳臣</v>
      </c>
      <c r="C112" s="214" t="str">
        <f>C117</f>
        <v>MBC</v>
      </c>
      <c r="D112" s="485" t="s">
        <v>390</v>
      </c>
      <c r="E112" s="486"/>
      <c r="F112" s="486"/>
      <c r="G112" s="487"/>
      <c r="H112" s="242"/>
      <c r="I112" s="243"/>
      <c r="J112" s="243"/>
      <c r="K112" s="244">
        <v>15</v>
      </c>
      <c r="L112" s="244">
        <v>5</v>
      </c>
      <c r="M112" s="198">
        <v>14</v>
      </c>
      <c r="N112" s="3"/>
      <c r="O112" s="3"/>
      <c r="P112" s="3"/>
      <c r="Q112" s="126"/>
      <c r="R112" s="126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  <c r="AE112" s="38"/>
      <c r="AF112" s="38"/>
      <c r="AG112" s="38"/>
      <c r="AH112" s="38"/>
      <c r="AI112" s="338" t="s">
        <v>176</v>
      </c>
      <c r="AJ112" s="339"/>
      <c r="AK112" s="339"/>
      <c r="AL112" s="339"/>
      <c r="AM112" s="340" t="s">
        <v>177</v>
      </c>
      <c r="AN112" s="340"/>
      <c r="AO112" s="340"/>
      <c r="AP112" s="340"/>
      <c r="AQ112" s="341"/>
      <c r="AR112" s="381"/>
      <c r="AS112" s="352"/>
      <c r="AT112" s="352"/>
      <c r="AU112" s="353"/>
      <c r="AV112" s="54">
        <v>15</v>
      </c>
      <c r="AW112" s="24" t="str">
        <f>IF(AV112="","","-")</f>
        <v>-</v>
      </c>
      <c r="AX112" s="57">
        <v>11</v>
      </c>
      <c r="AY112" s="384"/>
      <c r="AZ112" s="54"/>
      <c r="BA112" s="24">
        <f t="shared" si="26"/>
      </c>
      <c r="BB112" s="56"/>
      <c r="BC112" s="384"/>
      <c r="BD112" s="54">
        <v>11</v>
      </c>
      <c r="BE112" s="24" t="str">
        <f t="shared" si="27"/>
        <v>-</v>
      </c>
      <c r="BF112" s="56">
        <v>15</v>
      </c>
      <c r="BG112" s="357"/>
      <c r="BH112" s="304"/>
      <c r="BI112" s="301"/>
      <c r="BJ112" s="301"/>
      <c r="BK112" s="298"/>
      <c r="BL112" s="38"/>
      <c r="BM112" s="250">
        <f>COUNTIF(AR111:BG113,"○")</f>
        <v>1</v>
      </c>
      <c r="BN112" s="3">
        <f>COUNTIF(AR111:BG113,"×")</f>
        <v>1</v>
      </c>
      <c r="BO112" s="255">
        <f>(IF((AR111&gt;AT111),1,0))+(IF((AR112&gt;AT112),1,0))+(IF((AR113&gt;AT113),1,0))+(IF((AV111&gt;AX111),1,0))+(IF((AV112&gt;AX112),1,0))+(IF((AV113&gt;AX113),1,0))+(IF((AZ111&gt;BB111),1,0))+(IF((AZ112&gt;BB112),1,0))+(IF((AZ113&gt;BB113),1,0))+(IF((BD111&gt;BF111),1,0))+(IF((BD112&gt;BF112),1,0))+(IF((BD113&gt;BF113),1,0))</f>
        <v>2</v>
      </c>
      <c r="BP112" s="256">
        <f>(IF((AR111&lt;AT111),1,0))+(IF((AR112&lt;AT112),1,0))+(IF((AR113&lt;AT113),1,0))+(IF((AV111&lt;AX111),1,0))+(IF((AV112&lt;AX112),1,0))+(IF((AV113&lt;AX113),1,0))+(IF((AZ111&lt;BB111),1,0))+(IF((AZ112&lt;BB112),1,0))+(IF((AZ113&lt;BB113),1,0))+(IF((BD111&lt;BF111),1,0))+(IF((BD112&lt;BF112),1,0))+(IF((BD113&lt;BF113),1,0))</f>
        <v>3</v>
      </c>
      <c r="BQ112" s="257">
        <f>BO112-BP112</f>
        <v>-1</v>
      </c>
      <c r="BR112" s="3">
        <f>SUM(AR111:AR113,AV111:AV113,AZ111:AZ113,BD111:BD113)</f>
        <v>63</v>
      </c>
      <c r="BS112" s="3">
        <f>SUM(AT111:AT113,AX111:AX113,BB111:BB113,BF111:BF113)</f>
        <v>65</v>
      </c>
      <c r="BT112" s="254">
        <f>BR112-BS112</f>
        <v>-2</v>
      </c>
    </row>
    <row r="113" spans="1:72" ht="9" customHeight="1">
      <c r="A113" s="38"/>
      <c r="B113" s="122" t="str">
        <f>B118</f>
        <v>浅井睦子</v>
      </c>
      <c r="C113" s="215" t="str">
        <f>C118</f>
        <v>MBC</v>
      </c>
      <c r="D113" s="488"/>
      <c r="E113" s="489"/>
      <c r="F113" s="489"/>
      <c r="G113" s="490"/>
      <c r="H113" s="39"/>
      <c r="I113" s="39"/>
      <c r="J113" s="39"/>
      <c r="K113" s="39"/>
      <c r="L113" s="39"/>
      <c r="M113" s="3"/>
      <c r="N113" s="3"/>
      <c r="O113" s="3"/>
      <c r="P113" s="3"/>
      <c r="Q113" s="126"/>
      <c r="R113" s="126"/>
      <c r="S113" s="42"/>
      <c r="T113" s="42"/>
      <c r="U113" s="42"/>
      <c r="V113" s="42"/>
      <c r="W113" s="42"/>
      <c r="X113" s="42"/>
      <c r="Y113" s="42"/>
      <c r="Z113" s="38"/>
      <c r="AA113" s="38"/>
      <c r="AB113" s="38"/>
      <c r="AC113" s="38"/>
      <c r="AD113" s="38"/>
      <c r="AE113" s="38"/>
      <c r="AF113" s="38"/>
      <c r="AG113" s="38"/>
      <c r="AH113" s="38"/>
      <c r="AI113" s="342"/>
      <c r="AJ113" s="343"/>
      <c r="AK113" s="343"/>
      <c r="AL113" s="343"/>
      <c r="AM113" s="343" t="s">
        <v>106</v>
      </c>
      <c r="AN113" s="343"/>
      <c r="AO113" s="343"/>
      <c r="AP113" s="343"/>
      <c r="AQ113" s="344"/>
      <c r="AR113" s="382"/>
      <c r="AS113" s="355"/>
      <c r="AT113" s="355"/>
      <c r="AU113" s="356"/>
      <c r="AV113" s="55">
        <v>15</v>
      </c>
      <c r="AW113" s="24" t="str">
        <f>IF(AV113="","","-")</f>
        <v>-</v>
      </c>
      <c r="AX113" s="58">
        <v>9</v>
      </c>
      <c r="AY113" s="385"/>
      <c r="AZ113" s="55"/>
      <c r="BA113" s="26">
        <f t="shared" si="26"/>
      </c>
      <c r="BB113" s="58"/>
      <c r="BC113" s="384"/>
      <c r="BD113" s="55"/>
      <c r="BE113" s="26">
        <f t="shared" si="27"/>
      </c>
      <c r="BF113" s="58"/>
      <c r="BG113" s="357"/>
      <c r="BH113" s="17">
        <f>BM112</f>
        <v>1</v>
      </c>
      <c r="BI113" s="18" t="s">
        <v>19</v>
      </c>
      <c r="BJ113" s="18">
        <f>BN112</f>
        <v>1</v>
      </c>
      <c r="BK113" s="19" t="s">
        <v>7</v>
      </c>
      <c r="BL113" s="38"/>
      <c r="BM113" s="250"/>
      <c r="BN113" s="3"/>
      <c r="BO113" s="250"/>
      <c r="BP113" s="3"/>
      <c r="BQ113" s="254"/>
      <c r="BR113" s="3"/>
      <c r="BS113" s="3"/>
      <c r="BT113" s="254"/>
    </row>
    <row r="114" spans="1:72" ht="9" customHeight="1" thickBo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24" t="s">
        <v>178</v>
      </c>
      <c r="AJ114" s="325"/>
      <c r="AK114" s="325"/>
      <c r="AL114" s="325"/>
      <c r="AM114" s="326" t="s">
        <v>179</v>
      </c>
      <c r="AN114" s="326"/>
      <c r="AO114" s="326"/>
      <c r="AP114" s="326"/>
      <c r="AQ114" s="327"/>
      <c r="AR114" s="27">
        <f>IF(AX111="","",AX111)</f>
        <v>15</v>
      </c>
      <c r="AS114" s="24" t="str">
        <f aca="true" t="shared" si="28" ref="AS114:AS122">IF(AR114="","","-")</f>
        <v>-</v>
      </c>
      <c r="AT114" s="28">
        <f>IF(AV111="","",AV111)</f>
        <v>9</v>
      </c>
      <c r="AU114" s="345" t="str">
        <f>IF(AY111="","",IF(AY111="○","×",IF(AY111="×","○")))</f>
        <v>×</v>
      </c>
      <c r="AV114" s="348"/>
      <c r="AW114" s="349"/>
      <c r="AX114" s="349"/>
      <c r="AY114" s="350"/>
      <c r="AZ114" s="54"/>
      <c r="BA114" s="24">
        <f t="shared" si="26"/>
      </c>
      <c r="BB114" s="56"/>
      <c r="BC114" s="406">
        <f>IF(AZ114&lt;&gt;"",IF(AZ114&gt;BB114,IF(AZ115&gt;BB115,"○",IF(AZ116&gt;BB116,"○","×")),IF(AZ115&gt;BB115,IF(AZ116&gt;BB116,"○","×"),"×")),"")</f>
      </c>
      <c r="BD114" s="54">
        <v>11</v>
      </c>
      <c r="BE114" s="24" t="str">
        <f t="shared" si="27"/>
        <v>-</v>
      </c>
      <c r="BF114" s="56">
        <v>15</v>
      </c>
      <c r="BG114" s="365" t="str">
        <f>IF(BD114&lt;&gt;"",IF(BD114&gt;BF114,IF(BD115&gt;BF115,"○",IF(BD116&gt;BF116,"○","×")),IF(BD115&gt;BF115,IF(BD116&gt;BF116,"○","×"),"×")),"")</f>
        <v>×</v>
      </c>
      <c r="BH114" s="311" t="s">
        <v>379</v>
      </c>
      <c r="BI114" s="302"/>
      <c r="BJ114" s="302"/>
      <c r="BK114" s="303"/>
      <c r="BL114" s="38"/>
      <c r="BM114" s="251"/>
      <c r="BN114" s="252"/>
      <c r="BO114" s="251"/>
      <c r="BP114" s="252"/>
      <c r="BQ114" s="253"/>
      <c r="BR114" s="252"/>
      <c r="BS114" s="252"/>
      <c r="BT114" s="253"/>
    </row>
    <row r="115" spans="1:72" ht="9" customHeight="1">
      <c r="A115" s="38"/>
      <c r="B115" s="328" t="s">
        <v>76</v>
      </c>
      <c r="C115" s="330"/>
      <c r="D115" s="416" t="str">
        <f>B117</f>
        <v>中西佳臣</v>
      </c>
      <c r="E115" s="400"/>
      <c r="F115" s="400"/>
      <c r="G115" s="401"/>
      <c r="H115" s="399" t="str">
        <f>B120</f>
        <v>三吉宏之</v>
      </c>
      <c r="I115" s="400"/>
      <c r="J115" s="400"/>
      <c r="K115" s="401"/>
      <c r="L115" s="399" t="str">
        <f>B123</f>
        <v>福岡晴輝</v>
      </c>
      <c r="M115" s="400"/>
      <c r="N115" s="400"/>
      <c r="O115" s="401"/>
      <c r="P115" s="399" t="str">
        <f>B126</f>
        <v>阿部一輝</v>
      </c>
      <c r="Q115" s="400"/>
      <c r="R115" s="400"/>
      <c r="S115" s="402"/>
      <c r="T115" s="403" t="s">
        <v>1</v>
      </c>
      <c r="U115" s="404"/>
      <c r="V115" s="404"/>
      <c r="W115" s="405"/>
      <c r="X115" s="38"/>
      <c r="Y115" s="393" t="s">
        <v>3</v>
      </c>
      <c r="Z115" s="395"/>
      <c r="AA115" s="393" t="s">
        <v>4</v>
      </c>
      <c r="AB115" s="394"/>
      <c r="AC115" s="395"/>
      <c r="AD115" s="396" t="s">
        <v>5</v>
      </c>
      <c r="AE115" s="397"/>
      <c r="AF115" s="398"/>
      <c r="AG115" s="38"/>
      <c r="AH115" s="38"/>
      <c r="AI115" s="299" t="s">
        <v>180</v>
      </c>
      <c r="AJ115" s="300"/>
      <c r="AK115" s="300"/>
      <c r="AL115" s="300"/>
      <c r="AM115" s="297" t="s">
        <v>179</v>
      </c>
      <c r="AN115" s="297"/>
      <c r="AO115" s="297"/>
      <c r="AP115" s="297"/>
      <c r="AQ115" s="320"/>
      <c r="AR115" s="27">
        <f>IF(AX112="","",AX112)</f>
        <v>11</v>
      </c>
      <c r="AS115" s="24" t="str">
        <f t="shared" si="28"/>
        <v>-</v>
      </c>
      <c r="AT115" s="28">
        <f>IF(AV112="","",AV112)</f>
        <v>15</v>
      </c>
      <c r="AU115" s="346" t="str">
        <f>IF(AW112="","",AW112)</f>
        <v>-</v>
      </c>
      <c r="AV115" s="351"/>
      <c r="AW115" s="352"/>
      <c r="AX115" s="352"/>
      <c r="AY115" s="353"/>
      <c r="AZ115" s="54"/>
      <c r="BA115" s="24">
        <f t="shared" si="26"/>
      </c>
      <c r="BB115" s="56"/>
      <c r="BC115" s="384"/>
      <c r="BD115" s="54">
        <v>10</v>
      </c>
      <c r="BE115" s="24" t="str">
        <f t="shared" si="27"/>
        <v>-</v>
      </c>
      <c r="BF115" s="56">
        <v>15</v>
      </c>
      <c r="BG115" s="357"/>
      <c r="BH115" s="304"/>
      <c r="BI115" s="301"/>
      <c r="BJ115" s="301"/>
      <c r="BK115" s="298"/>
      <c r="BL115" s="38"/>
      <c r="BM115" s="250">
        <f>COUNTIF(AR114:BG116,"○")</f>
        <v>0</v>
      </c>
      <c r="BN115" s="3">
        <f>COUNTIF(AR114:BG116,"×")</f>
        <v>2</v>
      </c>
      <c r="BO115" s="255">
        <f>(IF((AR114&gt;AT114),1,0))+(IF((AR115&gt;AT115),1,0))+(IF((AR116&gt;AT116),1,0))+(IF((AV114&gt;AX114),1,0))+(IF((AV115&gt;AX115),1,0))+(IF((AV116&gt;AX116),1,0))+(IF((AZ114&gt;BB114),1,0))+(IF((AZ115&gt;BB115),1,0))+(IF((AZ116&gt;BB116),1,0))+(IF((BD114&gt;BF114),1,0))+(IF((BD115&gt;BF115),1,0))+(IF((BD116&gt;BF116),1,0))</f>
        <v>1</v>
      </c>
      <c r="BP115" s="256">
        <f>(IF((AR114&lt;AT114),1,0))+(IF((AR115&lt;AT115),1,0))+(IF((AR116&lt;AT116),1,0))+(IF((AV114&lt;AX114),1,0))+(IF((AV115&lt;AX115),1,0))+(IF((AV116&lt;AX116),1,0))+(IF((AZ114&lt;BB114),1,0))+(IF((AZ115&lt;BB115),1,0))+(IF((AZ116&lt;BB116),1,0))+(IF((BD114&lt;BF114),1,0))+(IF((BD115&lt;BF115),1,0))+(IF((BD116&lt;BF116),1,0))</f>
        <v>4</v>
      </c>
      <c r="BQ115" s="257">
        <f>BO115-BP115</f>
        <v>-3</v>
      </c>
      <c r="BR115" s="3">
        <f>SUM(AR114:AR116,AV114:AV116,AZ114:AZ116,BD114:BD116)</f>
        <v>56</v>
      </c>
      <c r="BS115" s="3">
        <f>SUM(AT114:AT116,AX114:AX116,BB114:BB116,BF114:BF116)</f>
        <v>69</v>
      </c>
      <c r="BT115" s="254">
        <f>BR115-BS115</f>
        <v>-13</v>
      </c>
    </row>
    <row r="116" spans="1:72" ht="9" customHeight="1" thickBot="1">
      <c r="A116" s="38"/>
      <c r="B116" s="331"/>
      <c r="C116" s="333"/>
      <c r="D116" s="417" t="str">
        <f>B118</f>
        <v>浅井睦子</v>
      </c>
      <c r="E116" s="369"/>
      <c r="F116" s="369"/>
      <c r="G116" s="418"/>
      <c r="H116" s="368" t="str">
        <f>B121</f>
        <v>三吉里美</v>
      </c>
      <c r="I116" s="369"/>
      <c r="J116" s="369"/>
      <c r="K116" s="418"/>
      <c r="L116" s="368" t="str">
        <f>B124</f>
        <v>石井静華</v>
      </c>
      <c r="M116" s="369"/>
      <c r="N116" s="369"/>
      <c r="O116" s="418"/>
      <c r="P116" s="368" t="str">
        <f>B127</f>
        <v>阿部一恵</v>
      </c>
      <c r="Q116" s="369"/>
      <c r="R116" s="369"/>
      <c r="S116" s="370"/>
      <c r="T116" s="427" t="s">
        <v>2</v>
      </c>
      <c r="U116" s="428"/>
      <c r="V116" s="428"/>
      <c r="W116" s="429"/>
      <c r="X116" s="38"/>
      <c r="Y116" s="247" t="s">
        <v>6</v>
      </c>
      <c r="Z116" s="249" t="s">
        <v>7</v>
      </c>
      <c r="AA116" s="247" t="s">
        <v>26</v>
      </c>
      <c r="AB116" s="249" t="s">
        <v>8</v>
      </c>
      <c r="AC116" s="248" t="s">
        <v>9</v>
      </c>
      <c r="AD116" s="249" t="s">
        <v>20</v>
      </c>
      <c r="AE116" s="249" t="s">
        <v>8</v>
      </c>
      <c r="AF116" s="248" t="s">
        <v>9</v>
      </c>
      <c r="AG116" s="38"/>
      <c r="AH116" s="38"/>
      <c r="AI116" s="359"/>
      <c r="AJ116" s="360"/>
      <c r="AK116" s="360"/>
      <c r="AL116" s="360"/>
      <c r="AM116" s="360" t="s">
        <v>30</v>
      </c>
      <c r="AN116" s="360"/>
      <c r="AO116" s="360"/>
      <c r="AP116" s="360"/>
      <c r="AQ116" s="361"/>
      <c r="AR116" s="30">
        <f>IF(AX113="","",AX113)</f>
        <v>9</v>
      </c>
      <c r="AS116" s="24" t="str">
        <f t="shared" si="28"/>
        <v>-</v>
      </c>
      <c r="AT116" s="31">
        <f>IF(AV113="","",AV113)</f>
        <v>15</v>
      </c>
      <c r="AU116" s="347" t="str">
        <f>IF(AW113="","",AW113)</f>
        <v>-</v>
      </c>
      <c r="AV116" s="354"/>
      <c r="AW116" s="355"/>
      <c r="AX116" s="355"/>
      <c r="AY116" s="356"/>
      <c r="AZ116" s="55"/>
      <c r="BA116" s="24">
        <f t="shared" si="26"/>
      </c>
      <c r="BB116" s="58"/>
      <c r="BC116" s="385"/>
      <c r="BD116" s="55"/>
      <c r="BE116" s="26">
        <f t="shared" si="27"/>
      </c>
      <c r="BF116" s="58"/>
      <c r="BG116" s="358"/>
      <c r="BH116" s="17">
        <f>BM115</f>
        <v>0</v>
      </c>
      <c r="BI116" s="18" t="s">
        <v>19</v>
      </c>
      <c r="BJ116" s="18">
        <f>BN115</f>
        <v>2</v>
      </c>
      <c r="BK116" s="19" t="s">
        <v>7</v>
      </c>
      <c r="BL116" s="38"/>
      <c r="BM116" s="258"/>
      <c r="BN116" s="259"/>
      <c r="BO116" s="258"/>
      <c r="BP116" s="259"/>
      <c r="BQ116" s="260"/>
      <c r="BR116" s="259"/>
      <c r="BS116" s="259"/>
      <c r="BT116" s="260"/>
    </row>
    <row r="117" spans="1:72" ht="9" customHeight="1">
      <c r="A117" s="38"/>
      <c r="B117" s="97" t="s">
        <v>201</v>
      </c>
      <c r="C117" s="98" t="s">
        <v>209</v>
      </c>
      <c r="D117" s="378"/>
      <c r="E117" s="379"/>
      <c r="F117" s="379"/>
      <c r="G117" s="380"/>
      <c r="H117" s="54">
        <v>15</v>
      </c>
      <c r="I117" s="24" t="str">
        <f>IF(H117="","","-")</f>
        <v>-</v>
      </c>
      <c r="J117" s="56">
        <v>6</v>
      </c>
      <c r="K117" s="383" t="str">
        <f>IF(H117&lt;&gt;"",IF(H117&gt;J117,IF(H118&gt;J118,"○",IF(H119&gt;J119,"○","×")),IF(H118&gt;J118,IF(H119&gt;J119,"○","×"),"×")),"")</f>
        <v>○</v>
      </c>
      <c r="L117" s="54">
        <v>15</v>
      </c>
      <c r="M117" s="25" t="str">
        <f aca="true" t="shared" si="29" ref="M117:M122">IF(L117="","","-")</f>
        <v>-</v>
      </c>
      <c r="N117" s="59">
        <v>14</v>
      </c>
      <c r="O117" s="383" t="str">
        <f>IF(L117&lt;&gt;"",IF(L117&gt;N117,IF(L118&gt;N118,"○",IF(L119&gt;N119,"○","×")),IF(L118&gt;N118,IF(L119&gt;N119,"○","×"),"×")),"")</f>
        <v>○</v>
      </c>
      <c r="P117" s="60">
        <v>13</v>
      </c>
      <c r="Q117" s="25" t="str">
        <f aca="true" t="shared" si="30" ref="Q117:Q125">IF(P117="","","-")</f>
        <v>-</v>
      </c>
      <c r="R117" s="56">
        <v>15</v>
      </c>
      <c r="S117" s="386" t="str">
        <f>IF(P117&lt;&gt;"",IF(P117&gt;R117,IF(P118&gt;R118,"○",IF(P119&gt;R119,"○","×")),IF(P118&gt;R118,IF(P119&gt;R119,"○","×"),"×")),"")</f>
        <v>○</v>
      </c>
      <c r="T117" s="387" t="s">
        <v>21</v>
      </c>
      <c r="U117" s="388"/>
      <c r="V117" s="388"/>
      <c r="W117" s="389"/>
      <c r="X117" s="38"/>
      <c r="Y117" s="250"/>
      <c r="Z117" s="3"/>
      <c r="AA117" s="251"/>
      <c r="AB117" s="252"/>
      <c r="AC117" s="253"/>
      <c r="AD117" s="3"/>
      <c r="AE117" s="3"/>
      <c r="AF117" s="254"/>
      <c r="AG117" s="38"/>
      <c r="AH117" s="38"/>
      <c r="AI117" s="548" t="s">
        <v>181</v>
      </c>
      <c r="AJ117" s="549"/>
      <c r="AK117" s="549"/>
      <c r="AL117" s="549"/>
      <c r="AM117" s="550" t="s">
        <v>182</v>
      </c>
      <c r="AN117" s="550"/>
      <c r="AO117" s="550"/>
      <c r="AP117" s="550"/>
      <c r="AQ117" s="551"/>
      <c r="AR117" s="27">
        <f>IF(BB111="","",BB111)</f>
      </c>
      <c r="AS117" s="29">
        <f t="shared" si="28"/>
      </c>
      <c r="AT117" s="28">
        <f>IF(AZ111="","",AZ111)</f>
      </c>
      <c r="AU117" s="345">
        <f>IF(BC111="","",IF(BC111="○","×",IF(BC111="×","○")))</f>
      </c>
      <c r="AV117" s="5">
        <f>IF(BB114="","",BB114)</f>
      </c>
      <c r="AW117" s="24">
        <f aca="true" t="shared" si="31" ref="AW117:AW122">IF(AV117="","","-")</f>
      </c>
      <c r="AX117" s="28">
        <f>IF(AZ114="","",AZ114)</f>
      </c>
      <c r="AY117" s="345">
        <f>IF(BC114="","",IF(BC114="○","×",IF(BC114="×","○")))</f>
      </c>
      <c r="AZ117" s="348"/>
      <c r="BA117" s="349"/>
      <c r="BB117" s="349"/>
      <c r="BC117" s="350"/>
      <c r="BD117" s="54"/>
      <c r="BE117" s="24">
        <f t="shared" si="27"/>
      </c>
      <c r="BF117" s="56"/>
      <c r="BG117" s="357">
        <f>IF(BD117&lt;&gt;"",IF(BD117&gt;BF117,IF(BD118&gt;BF118,"○",IF(BD119&gt;BF119,"○","×")),IF(BD118&gt;BF118,IF(BD119&gt;BF119,"○","×"),"×")),"")</f>
      </c>
      <c r="BH117" s="476" t="s">
        <v>378</v>
      </c>
      <c r="BI117" s="477"/>
      <c r="BJ117" s="477"/>
      <c r="BK117" s="478"/>
      <c r="BL117" s="38"/>
      <c r="BM117" s="250"/>
      <c r="BN117" s="3"/>
      <c r="BO117" s="250"/>
      <c r="BP117" s="3"/>
      <c r="BQ117" s="254"/>
      <c r="BR117" s="3"/>
      <c r="BS117" s="3"/>
      <c r="BT117" s="254"/>
    </row>
    <row r="118" spans="1:72" ht="9" customHeight="1">
      <c r="A118" s="38"/>
      <c r="B118" s="99" t="s">
        <v>202</v>
      </c>
      <c r="C118" s="100" t="s">
        <v>209</v>
      </c>
      <c r="D118" s="381"/>
      <c r="E118" s="352"/>
      <c r="F118" s="352"/>
      <c r="G118" s="353"/>
      <c r="H118" s="54">
        <v>15</v>
      </c>
      <c r="I118" s="24" t="str">
        <f>IF(H118="","","-")</f>
        <v>-</v>
      </c>
      <c r="J118" s="57">
        <v>5</v>
      </c>
      <c r="K118" s="384"/>
      <c r="L118" s="54">
        <v>15</v>
      </c>
      <c r="M118" s="24" t="str">
        <f t="shared" si="29"/>
        <v>-</v>
      </c>
      <c r="N118" s="56">
        <v>14</v>
      </c>
      <c r="O118" s="384"/>
      <c r="P118" s="54">
        <v>15</v>
      </c>
      <c r="Q118" s="24" t="str">
        <f t="shared" si="30"/>
        <v>-</v>
      </c>
      <c r="R118" s="56">
        <v>7</v>
      </c>
      <c r="S118" s="357"/>
      <c r="T118" s="304"/>
      <c r="U118" s="301"/>
      <c r="V118" s="301"/>
      <c r="W118" s="298"/>
      <c r="X118" s="38"/>
      <c r="Y118" s="250">
        <f>COUNTIF(D117:S119,"○")</f>
        <v>3</v>
      </c>
      <c r="Z118" s="3">
        <f>COUNTIF(D117:S119,"×")</f>
        <v>0</v>
      </c>
      <c r="AA118" s="255">
        <f>(IF((D117&gt;F117),1,0))+(IF((D118&gt;F118),1,0))+(IF((D119&gt;F119),1,0))+(IF((H117&gt;J117),1,0))+(IF((H118&gt;J118),1,0))+(IF((H119&gt;J119),1,0))+(IF((L117&gt;N117),1,0))+(IF((L118&gt;N118),1,0))+(IF((L119&gt;N119),1,0))+(IF((P117&gt;R117),1,0))+(IF((P118&gt;R118),1,0))+(IF((P119&gt;R119),1,0))</f>
        <v>6</v>
      </c>
      <c r="AB118" s="256">
        <f>(IF((D117&lt;F117),1,0))+(IF((D118&lt;F118),1,0))+(IF((D119&lt;F119),1,0))+(IF((H117&lt;J117),1,0))+(IF((H118&lt;J118),1,0))+(IF((H119&lt;J119),1,0))+(IF((L117&lt;N117),1,0))+(IF((L118&lt;N118),1,0))+(IF((L119&lt;N119),1,0))+(IF((P117&lt;R117),1,0))+(IF((P118&lt;R118),1,0))+(IF((P119&lt;R119),1,0))</f>
        <v>1</v>
      </c>
      <c r="AC118" s="257">
        <f>AA118-AB118</f>
        <v>5</v>
      </c>
      <c r="AD118" s="3">
        <f>SUM(D117:D119,H117:H119,L117:L119,P117:P119)</f>
        <v>103</v>
      </c>
      <c r="AE118" s="3">
        <f>SUM(F117:F119,J117:J119,N117:N119,R117:R119)</f>
        <v>71</v>
      </c>
      <c r="AF118" s="254">
        <f>AD118-AE118</f>
        <v>32</v>
      </c>
      <c r="AG118" s="38"/>
      <c r="AH118" s="38"/>
      <c r="AI118" s="518" t="s">
        <v>183</v>
      </c>
      <c r="AJ118" s="519"/>
      <c r="AK118" s="519"/>
      <c r="AL118" s="519"/>
      <c r="AM118" s="520" t="s">
        <v>182</v>
      </c>
      <c r="AN118" s="520"/>
      <c r="AO118" s="520"/>
      <c r="AP118" s="520"/>
      <c r="AQ118" s="521"/>
      <c r="AR118" s="27">
        <f>IF(BB112="","",BB112)</f>
      </c>
      <c r="AS118" s="24">
        <f t="shared" si="28"/>
      </c>
      <c r="AT118" s="28">
        <f>IF(AZ112="","",AZ112)</f>
      </c>
      <c r="AU118" s="346">
        <f>IF(AW115="","",AW115)</f>
      </c>
      <c r="AV118" s="5">
        <f>IF(BB115="","",BB115)</f>
      </c>
      <c r="AW118" s="24">
        <f t="shared" si="31"/>
      </c>
      <c r="AX118" s="28">
        <f>IF(AZ115="","",AZ115)</f>
      </c>
      <c r="AY118" s="346">
        <f>IF(BA115="","",BA115)</f>
      </c>
      <c r="AZ118" s="351"/>
      <c r="BA118" s="352"/>
      <c r="BB118" s="352"/>
      <c r="BC118" s="353"/>
      <c r="BD118" s="54"/>
      <c r="BE118" s="24">
        <f t="shared" si="27"/>
      </c>
      <c r="BF118" s="56"/>
      <c r="BG118" s="357"/>
      <c r="BH118" s="451"/>
      <c r="BI118" s="452"/>
      <c r="BJ118" s="452"/>
      <c r="BK118" s="453"/>
      <c r="BL118" s="38"/>
      <c r="BM118" s="250">
        <f>COUNTIF(AR117:BG119,"○")</f>
        <v>0</v>
      </c>
      <c r="BN118" s="3">
        <f>COUNTIF(AR117:BG119,"×")</f>
        <v>0</v>
      </c>
      <c r="BO118" s="255">
        <f>(IF((AR117&gt;AT117),1,0))+(IF((AR118&gt;AT118),1,0))+(IF((AR119&gt;AT119),1,0))+(IF((AV117&gt;AX117),1,0))+(IF((AV118&gt;AX118),1,0))+(IF((AV119&gt;AX119),1,0))+(IF((AZ117&gt;BB117),1,0))+(IF((AZ118&gt;BB118),1,0))+(IF((AZ119&gt;BB119),1,0))+(IF((BD117&gt;BF117),1,0))+(IF((BD118&gt;BF118),1,0))+(IF((BD119&gt;BF119),1,0))</f>
        <v>0</v>
      </c>
      <c r="BP118" s="256">
        <f>(IF((AR117&lt;AT117),1,0))+(IF((AR118&lt;AT118),1,0))+(IF((AR119&lt;AT119),1,0))+(IF((AV117&lt;AX117),1,0))+(IF((AV118&lt;AX118),1,0))+(IF((AV119&lt;AX119),1,0))+(IF((AZ117&lt;BB117),1,0))+(IF((AZ118&lt;BB118),1,0))+(IF((AZ119&lt;BB119),1,0))+(IF((BD117&lt;BF117),1,0))+(IF((BD118&lt;BF118),1,0))+(IF((BD119&lt;BF119),1,0))</f>
        <v>0</v>
      </c>
      <c r="BQ118" s="257">
        <f>BO118-BP118</f>
        <v>0</v>
      </c>
      <c r="BR118" s="3">
        <f>SUM(AR117:AR119,AV117:AV119,AZ117:AZ119,BD117:BD119)</f>
        <v>0</v>
      </c>
      <c r="BS118" s="3">
        <f>SUM(AT117:AT119,AX117:AX119,BB117:BB119,BF117:BF119)</f>
        <v>0</v>
      </c>
      <c r="BT118" s="254">
        <f>BR118-BS118</f>
        <v>0</v>
      </c>
    </row>
    <row r="119" spans="1:72" ht="9" customHeight="1">
      <c r="A119" s="38"/>
      <c r="B119" s="99"/>
      <c r="C119" s="119" t="s">
        <v>29</v>
      </c>
      <c r="D119" s="382"/>
      <c r="E119" s="355"/>
      <c r="F119" s="355"/>
      <c r="G119" s="356"/>
      <c r="H119" s="55"/>
      <c r="I119" s="24">
        <f>IF(H119="","","-")</f>
      </c>
      <c r="J119" s="58"/>
      <c r="K119" s="385"/>
      <c r="L119" s="55"/>
      <c r="M119" s="26">
        <f t="shared" si="29"/>
      </c>
      <c r="N119" s="58"/>
      <c r="O119" s="384"/>
      <c r="P119" s="55">
        <v>15</v>
      </c>
      <c r="Q119" s="26" t="str">
        <f t="shared" si="30"/>
        <v>-</v>
      </c>
      <c r="R119" s="58">
        <v>10</v>
      </c>
      <c r="S119" s="357"/>
      <c r="T119" s="17">
        <f>Y118</f>
        <v>3</v>
      </c>
      <c r="U119" s="18" t="s">
        <v>19</v>
      </c>
      <c r="V119" s="18">
        <f>Z118</f>
        <v>0</v>
      </c>
      <c r="W119" s="19" t="s">
        <v>7</v>
      </c>
      <c r="X119" s="38"/>
      <c r="Y119" s="250"/>
      <c r="Z119" s="3"/>
      <c r="AA119" s="250"/>
      <c r="AB119" s="3"/>
      <c r="AC119" s="254"/>
      <c r="AD119" s="3"/>
      <c r="AE119" s="3"/>
      <c r="AF119" s="254"/>
      <c r="AG119" s="38"/>
      <c r="AH119" s="38"/>
      <c r="AI119" s="522"/>
      <c r="AJ119" s="523"/>
      <c r="AK119" s="523"/>
      <c r="AL119" s="523"/>
      <c r="AM119" s="523" t="s">
        <v>184</v>
      </c>
      <c r="AN119" s="523"/>
      <c r="AO119" s="523"/>
      <c r="AP119" s="523"/>
      <c r="AQ119" s="524"/>
      <c r="AR119" s="30">
        <f>IF(BB113="","",BB113)</f>
      </c>
      <c r="AS119" s="26">
        <f t="shared" si="28"/>
      </c>
      <c r="AT119" s="31">
        <f>IF(AZ113="","",AZ113)</f>
      </c>
      <c r="AU119" s="347">
        <f>IF(AW116="","",AW116)</f>
      </c>
      <c r="AV119" s="8">
        <f>IF(BB116="","",BB116)</f>
      </c>
      <c r="AW119" s="24">
        <f t="shared" si="31"/>
      </c>
      <c r="AX119" s="31">
        <f>IF(AZ116="","",AZ116)</f>
      </c>
      <c r="AY119" s="347">
        <f>IF(BA116="","",BA116)</f>
      </c>
      <c r="AZ119" s="354"/>
      <c r="BA119" s="355"/>
      <c r="BB119" s="355"/>
      <c r="BC119" s="356"/>
      <c r="BD119" s="55"/>
      <c r="BE119" s="24">
        <f t="shared" si="27"/>
      </c>
      <c r="BF119" s="58"/>
      <c r="BG119" s="358"/>
      <c r="BH119" s="17">
        <f>BM118</f>
        <v>0</v>
      </c>
      <c r="BI119" s="18" t="s">
        <v>19</v>
      </c>
      <c r="BJ119" s="18">
        <f>BN118</f>
        <v>0</v>
      </c>
      <c r="BK119" s="19" t="s">
        <v>7</v>
      </c>
      <c r="BL119" s="38"/>
      <c r="BM119" s="250"/>
      <c r="BN119" s="3"/>
      <c r="BO119" s="250"/>
      <c r="BP119" s="3"/>
      <c r="BQ119" s="254"/>
      <c r="BR119" s="3"/>
      <c r="BS119" s="3"/>
      <c r="BT119" s="254"/>
    </row>
    <row r="120" spans="1:72" ht="9" customHeight="1">
      <c r="A120" s="38"/>
      <c r="B120" s="225" t="s">
        <v>203</v>
      </c>
      <c r="C120" s="226" t="s">
        <v>210</v>
      </c>
      <c r="D120" s="27">
        <f>IF(J117="","",J117)</f>
        <v>6</v>
      </c>
      <c r="E120" s="24" t="str">
        <f aca="true" t="shared" si="32" ref="E120:E128">IF(D120="","","-")</f>
        <v>-</v>
      </c>
      <c r="F120" s="28">
        <f>IF(H117="","",H117)</f>
        <v>15</v>
      </c>
      <c r="G120" s="345" t="str">
        <f>IF(K117="","",IF(K117="○","×",IF(K117="×","○")))</f>
        <v>×</v>
      </c>
      <c r="H120" s="348"/>
      <c r="I120" s="349"/>
      <c r="J120" s="349"/>
      <c r="K120" s="350"/>
      <c r="L120" s="54">
        <v>8</v>
      </c>
      <c r="M120" s="24" t="str">
        <f t="shared" si="29"/>
        <v>-</v>
      </c>
      <c r="N120" s="56">
        <v>15</v>
      </c>
      <c r="O120" s="406" t="str">
        <f>IF(L120&lt;&gt;"",IF(L120&gt;N120,IF(L121&gt;N121,"○",IF(L122&gt;N122,"○","×")),IF(L121&gt;N121,IF(L122&gt;N122,"○","×"),"×")),"")</f>
        <v>×</v>
      </c>
      <c r="P120" s="54">
        <v>11</v>
      </c>
      <c r="Q120" s="24" t="str">
        <f t="shared" si="30"/>
        <v>-</v>
      </c>
      <c r="R120" s="56">
        <v>15</v>
      </c>
      <c r="S120" s="365" t="str">
        <f>IF(P120&lt;&gt;"",IF(P120&gt;R120,IF(P121&gt;R121,"○",IF(P122&gt;R122,"○","×")),IF(P121&gt;R121,IF(P122&gt;R122,"○","×"),"×")),"")</f>
        <v>×</v>
      </c>
      <c r="T120" s="311" t="s">
        <v>24</v>
      </c>
      <c r="U120" s="302"/>
      <c r="V120" s="302"/>
      <c r="W120" s="303"/>
      <c r="X120" s="38"/>
      <c r="Y120" s="251"/>
      <c r="Z120" s="252"/>
      <c r="AA120" s="251"/>
      <c r="AB120" s="252"/>
      <c r="AC120" s="253"/>
      <c r="AD120" s="252"/>
      <c r="AE120" s="252"/>
      <c r="AF120" s="253"/>
      <c r="AG120" s="38"/>
      <c r="AH120" s="38"/>
      <c r="AI120" s="334" t="s">
        <v>185</v>
      </c>
      <c r="AJ120" s="335"/>
      <c r="AK120" s="335"/>
      <c r="AL120" s="335"/>
      <c r="AM120" s="336" t="s">
        <v>186</v>
      </c>
      <c r="AN120" s="336"/>
      <c r="AO120" s="336"/>
      <c r="AP120" s="336"/>
      <c r="AQ120" s="337"/>
      <c r="AR120" s="27">
        <f>IF(BF111="","",BF111)</f>
        <v>15</v>
      </c>
      <c r="AS120" s="24" t="str">
        <f t="shared" si="28"/>
        <v>-</v>
      </c>
      <c r="AT120" s="28">
        <f>IF(BD111="","",BD111)</f>
        <v>13</v>
      </c>
      <c r="AU120" s="445" t="str">
        <f>IF(BG111="","",IF(BG111="○","×",IF(BG111="×","○")))</f>
        <v>○</v>
      </c>
      <c r="AV120" s="5">
        <f>IF(BF114="","",BF114)</f>
        <v>15</v>
      </c>
      <c r="AW120" s="29" t="str">
        <f t="shared" si="31"/>
        <v>-</v>
      </c>
      <c r="AX120" s="28">
        <f>IF(BD114="","",BD114)</f>
        <v>11</v>
      </c>
      <c r="AY120" s="445" t="str">
        <f>IF(BG114="","",IF(BG114="○","×",IF(BG114="×","○")))</f>
        <v>○</v>
      </c>
      <c r="AZ120" s="13">
        <f>IF(BF117="","",BF117)</f>
      </c>
      <c r="BA120" s="24">
        <f>IF(AZ120="","","-")</f>
      </c>
      <c r="BB120" s="33">
        <f>IF(BD117="","",BD117)</f>
      </c>
      <c r="BC120" s="445">
        <f>IF(BG117="","",IF(BG117="○","×",IF(BG117="×","○")))</f>
      </c>
      <c r="BD120" s="436"/>
      <c r="BE120" s="437"/>
      <c r="BF120" s="437"/>
      <c r="BG120" s="438"/>
      <c r="BH120" s="311" t="s">
        <v>21</v>
      </c>
      <c r="BI120" s="302"/>
      <c r="BJ120" s="302"/>
      <c r="BK120" s="303"/>
      <c r="BL120" s="38"/>
      <c r="BM120" s="251"/>
      <c r="BN120" s="252"/>
      <c r="BO120" s="251"/>
      <c r="BP120" s="252"/>
      <c r="BQ120" s="253"/>
      <c r="BR120" s="252"/>
      <c r="BS120" s="252"/>
      <c r="BT120" s="253"/>
    </row>
    <row r="121" spans="1:72" ht="9" customHeight="1">
      <c r="A121" s="38"/>
      <c r="B121" s="11" t="s">
        <v>204</v>
      </c>
      <c r="C121" s="91" t="s">
        <v>210</v>
      </c>
      <c r="D121" s="27">
        <f>IF(J118="","",J118)</f>
        <v>5</v>
      </c>
      <c r="E121" s="24" t="str">
        <f t="shared" si="32"/>
        <v>-</v>
      </c>
      <c r="F121" s="28">
        <f>IF(H118="","",H118)</f>
        <v>15</v>
      </c>
      <c r="G121" s="346" t="str">
        <f>IF(I118="","",I118)</f>
        <v>-</v>
      </c>
      <c r="H121" s="351"/>
      <c r="I121" s="352"/>
      <c r="J121" s="352"/>
      <c r="K121" s="353"/>
      <c r="L121" s="54">
        <v>12</v>
      </c>
      <c r="M121" s="24" t="str">
        <f t="shared" si="29"/>
        <v>-</v>
      </c>
      <c r="N121" s="56">
        <v>15</v>
      </c>
      <c r="O121" s="384"/>
      <c r="P121" s="54">
        <v>8</v>
      </c>
      <c r="Q121" s="24" t="str">
        <f t="shared" si="30"/>
        <v>-</v>
      </c>
      <c r="R121" s="56">
        <v>15</v>
      </c>
      <c r="S121" s="357"/>
      <c r="T121" s="304"/>
      <c r="U121" s="301"/>
      <c r="V121" s="301"/>
      <c r="W121" s="298"/>
      <c r="X121" s="38"/>
      <c r="Y121" s="250">
        <f>COUNTIF(D120:S122,"○")</f>
        <v>0</v>
      </c>
      <c r="Z121" s="3">
        <f>COUNTIF(D120:S122,"×")</f>
        <v>3</v>
      </c>
      <c r="AA121" s="255">
        <f>(IF((D120&gt;F120),1,0))+(IF((D121&gt;F121),1,0))+(IF((D122&gt;F122),1,0))+(IF((H120&gt;J120),1,0))+(IF((H121&gt;J121),1,0))+(IF((H122&gt;J122),1,0))+(IF((L120&gt;N120),1,0))+(IF((L121&gt;N121),1,0))+(IF((L122&gt;N122),1,0))+(IF((P120&gt;R120),1,0))+(IF((P121&gt;R121),1,0))+(IF((P122&gt;R122),1,0))</f>
        <v>0</v>
      </c>
      <c r="AB121" s="256">
        <f>(IF((D120&lt;F120),1,0))+(IF((D121&lt;F121),1,0))+(IF((D122&lt;F122),1,0))+(IF((H120&lt;J120),1,0))+(IF((H121&lt;J121),1,0))+(IF((H122&lt;J122),1,0))+(IF((L120&lt;N120),1,0))+(IF((L121&lt;N121),1,0))+(IF((L122&lt;N122),1,0))+(IF((P120&lt;R120),1,0))+(IF((P121&lt;R121),1,0))+(IF((P122&lt;R122),1,0))</f>
        <v>6</v>
      </c>
      <c r="AC121" s="257">
        <f>AA121-AB121</f>
        <v>-6</v>
      </c>
      <c r="AD121" s="3">
        <f>SUM(D120:D122,H120:H122,L120:L122,P120:P122)</f>
        <v>50</v>
      </c>
      <c r="AE121" s="3">
        <f>SUM(F120:F122,J120:J122,N120:N122,R120:R122)</f>
        <v>90</v>
      </c>
      <c r="AF121" s="254">
        <f>AD121-AE121</f>
        <v>-40</v>
      </c>
      <c r="AG121" s="38"/>
      <c r="AH121" s="38"/>
      <c r="AI121" s="338" t="s">
        <v>187</v>
      </c>
      <c r="AJ121" s="339"/>
      <c r="AK121" s="339"/>
      <c r="AL121" s="339"/>
      <c r="AM121" s="340" t="s">
        <v>188</v>
      </c>
      <c r="AN121" s="340"/>
      <c r="AO121" s="340"/>
      <c r="AP121" s="340"/>
      <c r="AQ121" s="341"/>
      <c r="AR121" s="27">
        <f>IF(BF112="","",BF112)</f>
        <v>15</v>
      </c>
      <c r="AS121" s="24" t="str">
        <f t="shared" si="28"/>
        <v>-</v>
      </c>
      <c r="AT121" s="28">
        <f>IF(BD112="","",BD112)</f>
        <v>11</v>
      </c>
      <c r="AU121" s="446"/>
      <c r="AV121" s="5">
        <f>IF(BF115="","",BF115)</f>
        <v>15</v>
      </c>
      <c r="AW121" s="24" t="str">
        <f t="shared" si="31"/>
        <v>-</v>
      </c>
      <c r="AX121" s="28">
        <f>IF(BD115="","",BD115)</f>
        <v>10</v>
      </c>
      <c r="AY121" s="446"/>
      <c r="AZ121" s="5">
        <f>IF(BF118="","",BF118)</f>
      </c>
      <c r="BA121" s="24">
        <f>IF(AZ121="","","-")</f>
      </c>
      <c r="BB121" s="28">
        <f>IF(BD118="","",BD118)</f>
      </c>
      <c r="BC121" s="446"/>
      <c r="BD121" s="439"/>
      <c r="BE121" s="440"/>
      <c r="BF121" s="440"/>
      <c r="BG121" s="441"/>
      <c r="BH121" s="304"/>
      <c r="BI121" s="301"/>
      <c r="BJ121" s="301"/>
      <c r="BK121" s="298"/>
      <c r="BL121" s="38"/>
      <c r="BM121" s="250">
        <f>COUNTIF(AR120:BG122,"○")</f>
        <v>2</v>
      </c>
      <c r="BN121" s="3">
        <f>COUNTIF(AR120:BG122,"×")</f>
        <v>0</v>
      </c>
      <c r="BO121" s="255">
        <f>(IF((AR120&gt;AT120),1,0))+(IF((AR121&gt;AT121),1,0))+(IF((AR122&gt;AT122),1,0))+(IF((AV120&gt;AX120),1,0))+(IF((AV121&gt;AX121),1,0))+(IF((AV122&gt;AX122),1,0))+(IF((AZ120&gt;BB120),1,0))+(IF((AZ121&gt;BB121),1,0))+(IF((AZ122&gt;BB122),1,0))+(IF((BD120&gt;BF120),1,0))+(IF((BD121&gt;BF121),1,0))+(IF((BD122&gt;BF122),1,0))</f>
        <v>4</v>
      </c>
      <c r="BP121" s="256">
        <f>(IF((AR120&lt;AT120),1,0))+(IF((AR121&lt;AT121),1,0))+(IF((AR122&lt;AT122),1,0))+(IF((AV120&lt;AX120),1,0))+(IF((AV121&lt;AX121),1,0))+(IF((AV122&lt;AX122),1,0))+(IF((AZ120&lt;BB120),1,0))+(IF((AZ121&lt;BB121),1,0))+(IF((AZ122&lt;BB122),1,0))+(IF((BD120&lt;BF120),1,0))+(IF((BD121&lt;BF121),1,0))+(IF((BD122&lt;BF122),1,0))</f>
        <v>0</v>
      </c>
      <c r="BQ121" s="257">
        <f>BO121-BP121</f>
        <v>4</v>
      </c>
      <c r="BR121" s="3">
        <f>SUM(AR120:AR122,AV120:AV122,AZ120:AZ122,BD120:BD122)</f>
        <v>60</v>
      </c>
      <c r="BS121" s="3">
        <f>SUM(AT120:AT122,AX120:AX122,BB120:BB122,BF120:BF122)</f>
        <v>45</v>
      </c>
      <c r="BT121" s="254">
        <f>BR121-BS121</f>
        <v>15</v>
      </c>
    </row>
    <row r="122" spans="1:72" ht="9" customHeight="1" thickBot="1">
      <c r="A122" s="38"/>
      <c r="B122" s="6"/>
      <c r="C122" s="14" t="s">
        <v>28</v>
      </c>
      <c r="D122" s="30">
        <f>IF(J119="","",J119)</f>
      </c>
      <c r="E122" s="24">
        <f t="shared" si="32"/>
      </c>
      <c r="F122" s="31">
        <f>IF(H119="","",H119)</f>
      </c>
      <c r="G122" s="347">
        <f>IF(I119="","",I119)</f>
      </c>
      <c r="H122" s="354"/>
      <c r="I122" s="355"/>
      <c r="J122" s="355"/>
      <c r="K122" s="356"/>
      <c r="L122" s="55"/>
      <c r="M122" s="24">
        <f t="shared" si="29"/>
      </c>
      <c r="N122" s="58"/>
      <c r="O122" s="385"/>
      <c r="P122" s="55"/>
      <c r="Q122" s="26">
        <f t="shared" si="30"/>
      </c>
      <c r="R122" s="58"/>
      <c r="S122" s="358"/>
      <c r="T122" s="17">
        <f>Y121</f>
        <v>0</v>
      </c>
      <c r="U122" s="18" t="s">
        <v>19</v>
      </c>
      <c r="V122" s="18">
        <f>Z121</f>
        <v>3</v>
      </c>
      <c r="W122" s="19" t="s">
        <v>7</v>
      </c>
      <c r="X122" s="38"/>
      <c r="Y122" s="258"/>
      <c r="Z122" s="259"/>
      <c r="AA122" s="258"/>
      <c r="AB122" s="259"/>
      <c r="AC122" s="260"/>
      <c r="AD122" s="259"/>
      <c r="AE122" s="259"/>
      <c r="AF122" s="260"/>
      <c r="AG122" s="38"/>
      <c r="AH122" s="38"/>
      <c r="AI122" s="362"/>
      <c r="AJ122" s="363"/>
      <c r="AK122" s="363"/>
      <c r="AL122" s="363"/>
      <c r="AM122" s="363" t="s">
        <v>30</v>
      </c>
      <c r="AN122" s="363"/>
      <c r="AO122" s="363"/>
      <c r="AP122" s="363"/>
      <c r="AQ122" s="364"/>
      <c r="AR122" s="34">
        <f>IF(BF113="","",BF113)</f>
      </c>
      <c r="AS122" s="35">
        <f t="shared" si="28"/>
      </c>
      <c r="AT122" s="36">
        <f>IF(BD113="","",BD113)</f>
      </c>
      <c r="AU122" s="418"/>
      <c r="AV122" s="37">
        <f>IF(BF116="","",BF116)</f>
      </c>
      <c r="AW122" s="35">
        <f t="shared" si="31"/>
      </c>
      <c r="AX122" s="36">
        <f>IF(BD116="","",BD116)</f>
      </c>
      <c r="AY122" s="418"/>
      <c r="AZ122" s="37">
        <f>IF(BF119="","",BF119)</f>
      </c>
      <c r="BA122" s="35">
        <f>IF(AZ122="","","-")</f>
      </c>
      <c r="BB122" s="36">
        <f>IF(BD119="","",BD119)</f>
      </c>
      <c r="BC122" s="418"/>
      <c r="BD122" s="442"/>
      <c r="BE122" s="443"/>
      <c r="BF122" s="443"/>
      <c r="BG122" s="444"/>
      <c r="BH122" s="20">
        <f>BM121</f>
        <v>2</v>
      </c>
      <c r="BI122" s="21" t="s">
        <v>19</v>
      </c>
      <c r="BJ122" s="21">
        <f>BN121</f>
        <v>0</v>
      </c>
      <c r="BK122" s="22" t="s">
        <v>7</v>
      </c>
      <c r="BL122" s="38"/>
      <c r="BM122" s="258"/>
      <c r="BN122" s="259"/>
      <c r="BO122" s="258"/>
      <c r="BP122" s="259"/>
      <c r="BQ122" s="260"/>
      <c r="BR122" s="259"/>
      <c r="BS122" s="259"/>
      <c r="BT122" s="260"/>
    </row>
    <row r="123" spans="1:72" ht="9" customHeight="1" thickBot="1">
      <c r="A123" s="38"/>
      <c r="B123" s="99" t="s">
        <v>205</v>
      </c>
      <c r="C123" s="100" t="s">
        <v>211</v>
      </c>
      <c r="D123" s="27">
        <f>IF(N117="","",N117)</f>
        <v>14</v>
      </c>
      <c r="E123" s="29" t="str">
        <f t="shared" si="32"/>
        <v>-</v>
      </c>
      <c r="F123" s="28">
        <f>IF(L117="","",L117)</f>
        <v>15</v>
      </c>
      <c r="G123" s="345" t="str">
        <f>IF(O117="","",IF(O117="○","×",IF(O117="×","○")))</f>
        <v>×</v>
      </c>
      <c r="H123" s="5">
        <f>IF(N120="","",N120)</f>
        <v>15</v>
      </c>
      <c r="I123" s="24" t="str">
        <f aca="true" t="shared" si="33" ref="I123:I128">IF(H123="","","-")</f>
        <v>-</v>
      </c>
      <c r="J123" s="28">
        <f>IF(L120="","",L120)</f>
        <v>8</v>
      </c>
      <c r="K123" s="345" t="str">
        <f>IF(O120="","",IF(O120="○","×",IF(O120="×","○")))</f>
        <v>○</v>
      </c>
      <c r="L123" s="348"/>
      <c r="M123" s="349"/>
      <c r="N123" s="349"/>
      <c r="O123" s="350"/>
      <c r="P123" s="54">
        <v>15</v>
      </c>
      <c r="Q123" s="24" t="str">
        <f t="shared" si="30"/>
        <v>-</v>
      </c>
      <c r="R123" s="56">
        <v>9</v>
      </c>
      <c r="S123" s="357" t="str">
        <f>IF(P123&lt;&gt;"",IF(P123&gt;R123,IF(P124&gt;R124,"○",IF(P125&gt;R125,"○","×")),IF(P124&gt;R124,IF(P125&gt;R125,"○","×"),"×")),"")</f>
        <v>○</v>
      </c>
      <c r="T123" s="311" t="s">
        <v>22</v>
      </c>
      <c r="U123" s="302"/>
      <c r="V123" s="302"/>
      <c r="W123" s="303"/>
      <c r="X123" s="38"/>
      <c r="Y123" s="250"/>
      <c r="Z123" s="3"/>
      <c r="AA123" s="250"/>
      <c r="AB123" s="3"/>
      <c r="AC123" s="254"/>
      <c r="AD123" s="3"/>
      <c r="AE123" s="3"/>
      <c r="AF123" s="254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</row>
    <row r="124" spans="1:72" ht="9" customHeight="1">
      <c r="A124" s="38"/>
      <c r="B124" s="99" t="s">
        <v>206</v>
      </c>
      <c r="C124" s="100" t="s">
        <v>211</v>
      </c>
      <c r="D124" s="27">
        <f>IF(N118="","",N118)</f>
        <v>14</v>
      </c>
      <c r="E124" s="24" t="str">
        <f t="shared" si="32"/>
        <v>-</v>
      </c>
      <c r="F124" s="28">
        <f>IF(L118="","",L118)</f>
        <v>15</v>
      </c>
      <c r="G124" s="346">
        <f>IF(I121="","",I121)</f>
      </c>
      <c r="H124" s="5">
        <f>IF(N121="","",N121)</f>
        <v>15</v>
      </c>
      <c r="I124" s="24" t="str">
        <f t="shared" si="33"/>
        <v>-</v>
      </c>
      <c r="J124" s="28">
        <f>IF(L121="","",L121)</f>
        <v>12</v>
      </c>
      <c r="K124" s="346" t="str">
        <f>IF(M121="","",M121)</f>
        <v>-</v>
      </c>
      <c r="L124" s="351"/>
      <c r="M124" s="352"/>
      <c r="N124" s="352"/>
      <c r="O124" s="353"/>
      <c r="P124" s="54">
        <v>15</v>
      </c>
      <c r="Q124" s="24" t="str">
        <f t="shared" si="30"/>
        <v>-</v>
      </c>
      <c r="R124" s="56">
        <v>14</v>
      </c>
      <c r="S124" s="357"/>
      <c r="T124" s="304"/>
      <c r="U124" s="301"/>
      <c r="V124" s="301"/>
      <c r="W124" s="298"/>
      <c r="X124" s="38"/>
      <c r="Y124" s="250">
        <f>COUNTIF(D123:S125,"○")</f>
        <v>2</v>
      </c>
      <c r="Z124" s="3">
        <f>COUNTIF(D123:S125,"×")</f>
        <v>1</v>
      </c>
      <c r="AA124" s="255">
        <f>(IF((D123&gt;F123),1,0))+(IF((D124&gt;F124),1,0))+(IF((D125&gt;F125),1,0))+(IF((H123&gt;J123),1,0))+(IF((H124&gt;J124),1,0))+(IF((H125&gt;J125),1,0))+(IF((L123&gt;N123),1,0))+(IF((L124&gt;N124),1,0))+(IF((L125&gt;N125),1,0))+(IF((P123&gt;R123),1,0))+(IF((P124&gt;R124),1,0))+(IF((P125&gt;R125),1,0))</f>
        <v>4</v>
      </c>
      <c r="AB124" s="256">
        <f>(IF((D123&lt;F123),1,0))+(IF((D124&lt;F124),1,0))+(IF((D125&lt;F125),1,0))+(IF((H123&lt;J123),1,0))+(IF((H124&lt;J124),1,0))+(IF((H125&lt;J125),1,0))+(IF((L123&lt;N123),1,0))+(IF((L124&lt;N124),1,0))+(IF((L125&lt;N125),1,0))+(IF((P123&lt;R123),1,0))+(IF((P124&lt;R124),1,0))+(IF((P125&lt;R125),1,0))</f>
        <v>2</v>
      </c>
      <c r="AC124" s="257">
        <f>AA124-AB124</f>
        <v>2</v>
      </c>
      <c r="AD124" s="3">
        <f>SUM(D123:D125,H123:H125,L123:L125,P123:P125)</f>
        <v>88</v>
      </c>
      <c r="AE124" s="3">
        <f>SUM(F123:F125,J123:J125,N123:N125,R123:R125)</f>
        <v>73</v>
      </c>
      <c r="AF124" s="254">
        <f>AD124-AE124</f>
        <v>15</v>
      </c>
      <c r="AG124" s="38"/>
      <c r="AH124" s="38"/>
      <c r="AI124" s="506" t="s">
        <v>75</v>
      </c>
      <c r="AJ124" s="507"/>
      <c r="AK124" s="507"/>
      <c r="AL124" s="507"/>
      <c r="AM124" s="507"/>
      <c r="AN124" s="507"/>
      <c r="AO124" s="507"/>
      <c r="AP124" s="507"/>
      <c r="AQ124" s="508"/>
      <c r="AR124" s="416" t="str">
        <f>AI126</f>
        <v>植村英嗣</v>
      </c>
      <c r="AS124" s="400"/>
      <c r="AT124" s="400"/>
      <c r="AU124" s="401"/>
      <c r="AV124" s="399" t="str">
        <f>AI129</f>
        <v>関井誠</v>
      </c>
      <c r="AW124" s="400"/>
      <c r="AX124" s="400"/>
      <c r="AY124" s="401"/>
      <c r="AZ124" s="399" t="str">
        <f>AI132</f>
        <v>宮本孝亮</v>
      </c>
      <c r="BA124" s="400"/>
      <c r="BB124" s="400"/>
      <c r="BC124" s="401"/>
      <c r="BD124" s="399" t="str">
        <f>AI135</f>
        <v>定岡宏幸</v>
      </c>
      <c r="BE124" s="400"/>
      <c r="BF124" s="400"/>
      <c r="BG124" s="402"/>
      <c r="BH124" s="403" t="s">
        <v>1</v>
      </c>
      <c r="BI124" s="404"/>
      <c r="BJ124" s="404"/>
      <c r="BK124" s="405"/>
      <c r="BL124" s="38"/>
      <c r="BM124" s="393" t="s">
        <v>3</v>
      </c>
      <c r="BN124" s="395"/>
      <c r="BO124" s="393" t="s">
        <v>4</v>
      </c>
      <c r="BP124" s="394"/>
      <c r="BQ124" s="395"/>
      <c r="BR124" s="396" t="s">
        <v>5</v>
      </c>
      <c r="BS124" s="397"/>
      <c r="BT124" s="398"/>
    </row>
    <row r="125" spans="1:72" ht="9" customHeight="1" thickBot="1">
      <c r="A125" s="38"/>
      <c r="B125" s="99"/>
      <c r="C125" s="119" t="s">
        <v>29</v>
      </c>
      <c r="D125" s="30">
        <f>IF(N119="","",N119)</f>
      </c>
      <c r="E125" s="26">
        <f t="shared" si="32"/>
      </c>
      <c r="F125" s="31">
        <f>IF(L119="","",L119)</f>
      </c>
      <c r="G125" s="347">
        <f>IF(I122="","",I122)</f>
      </c>
      <c r="H125" s="8">
        <f>IF(N122="","",N122)</f>
      </c>
      <c r="I125" s="24">
        <f t="shared" si="33"/>
      </c>
      <c r="J125" s="31">
        <f>IF(L122="","",L122)</f>
      </c>
      <c r="K125" s="347">
        <f>IF(M122="","",M122)</f>
      </c>
      <c r="L125" s="354"/>
      <c r="M125" s="355"/>
      <c r="N125" s="355"/>
      <c r="O125" s="356"/>
      <c r="P125" s="55"/>
      <c r="Q125" s="24">
        <f t="shared" si="30"/>
      </c>
      <c r="R125" s="58"/>
      <c r="S125" s="358"/>
      <c r="T125" s="17">
        <f>Y124</f>
        <v>2</v>
      </c>
      <c r="U125" s="18" t="s">
        <v>19</v>
      </c>
      <c r="V125" s="18">
        <f>Z124</f>
        <v>1</v>
      </c>
      <c r="W125" s="19" t="s">
        <v>7</v>
      </c>
      <c r="X125" s="38"/>
      <c r="Y125" s="250"/>
      <c r="Z125" s="3"/>
      <c r="AA125" s="250"/>
      <c r="AB125" s="3"/>
      <c r="AC125" s="254"/>
      <c r="AD125" s="3"/>
      <c r="AE125" s="3"/>
      <c r="AF125" s="254"/>
      <c r="AG125" s="38"/>
      <c r="AH125" s="38"/>
      <c r="AI125" s="509"/>
      <c r="AJ125" s="510"/>
      <c r="AK125" s="510"/>
      <c r="AL125" s="510"/>
      <c r="AM125" s="510"/>
      <c r="AN125" s="510"/>
      <c r="AO125" s="510"/>
      <c r="AP125" s="510"/>
      <c r="AQ125" s="511"/>
      <c r="AR125" s="417" t="str">
        <f>AI127</f>
        <v>中西絵利菜</v>
      </c>
      <c r="AS125" s="369"/>
      <c r="AT125" s="369"/>
      <c r="AU125" s="418"/>
      <c r="AV125" s="368" t="str">
        <f>AI130</f>
        <v>大西しづか</v>
      </c>
      <c r="AW125" s="369"/>
      <c r="AX125" s="369"/>
      <c r="AY125" s="418"/>
      <c r="AZ125" s="368" t="str">
        <f>AI133</f>
        <v>宮本温子</v>
      </c>
      <c r="BA125" s="369"/>
      <c r="BB125" s="369"/>
      <c r="BC125" s="418"/>
      <c r="BD125" s="368" t="str">
        <f>AI136</f>
        <v>丹昌子</v>
      </c>
      <c r="BE125" s="369"/>
      <c r="BF125" s="369"/>
      <c r="BG125" s="370"/>
      <c r="BH125" s="371" t="s">
        <v>2</v>
      </c>
      <c r="BI125" s="372"/>
      <c r="BJ125" s="372"/>
      <c r="BK125" s="373"/>
      <c r="BL125" s="38"/>
      <c r="BM125" s="247" t="s">
        <v>6</v>
      </c>
      <c r="BN125" s="249" t="s">
        <v>7</v>
      </c>
      <c r="BO125" s="247" t="s">
        <v>26</v>
      </c>
      <c r="BP125" s="249" t="s">
        <v>8</v>
      </c>
      <c r="BQ125" s="248" t="s">
        <v>9</v>
      </c>
      <c r="BR125" s="249" t="s">
        <v>20</v>
      </c>
      <c r="BS125" s="249" t="s">
        <v>8</v>
      </c>
      <c r="BT125" s="248" t="s">
        <v>9</v>
      </c>
    </row>
    <row r="126" spans="1:72" ht="9" customHeight="1">
      <c r="A126" s="38"/>
      <c r="B126" s="225" t="s">
        <v>207</v>
      </c>
      <c r="C126" s="226" t="s">
        <v>212</v>
      </c>
      <c r="D126" s="27">
        <f>IF(R117="","",R117)</f>
        <v>15</v>
      </c>
      <c r="E126" s="24" t="str">
        <f t="shared" si="32"/>
        <v>-</v>
      </c>
      <c r="F126" s="28">
        <f>IF(P117="","",P117)</f>
        <v>13</v>
      </c>
      <c r="G126" s="445" t="str">
        <f>IF(S117="","",IF(S117="○","×",IF(S117="×","○")))</f>
        <v>×</v>
      </c>
      <c r="H126" s="5">
        <f>IF(R120="","",R120)</f>
        <v>15</v>
      </c>
      <c r="I126" s="29" t="str">
        <f t="shared" si="33"/>
        <v>-</v>
      </c>
      <c r="J126" s="28">
        <f>IF(P120="","",P120)</f>
        <v>11</v>
      </c>
      <c r="K126" s="445" t="str">
        <f>IF(S120="","",IF(S120="○","×",IF(S120="×","○")))</f>
        <v>○</v>
      </c>
      <c r="L126" s="13">
        <f>IF(R123="","",R123)</f>
        <v>9</v>
      </c>
      <c r="M126" s="24" t="str">
        <f>IF(L126="","","-")</f>
        <v>-</v>
      </c>
      <c r="N126" s="33">
        <f>IF(P123="","",P123)</f>
        <v>15</v>
      </c>
      <c r="O126" s="445" t="str">
        <f>IF(S123="","",IF(S123="○","×",IF(S123="×","○")))</f>
        <v>×</v>
      </c>
      <c r="P126" s="436"/>
      <c r="Q126" s="437"/>
      <c r="R126" s="437"/>
      <c r="S126" s="438"/>
      <c r="T126" s="311" t="s">
        <v>23</v>
      </c>
      <c r="U126" s="302"/>
      <c r="V126" s="302"/>
      <c r="W126" s="303"/>
      <c r="X126" s="38"/>
      <c r="Y126" s="251"/>
      <c r="Z126" s="252"/>
      <c r="AA126" s="251"/>
      <c r="AB126" s="252"/>
      <c r="AC126" s="253"/>
      <c r="AD126" s="252"/>
      <c r="AE126" s="252"/>
      <c r="AF126" s="253"/>
      <c r="AG126" s="38"/>
      <c r="AH126" s="38"/>
      <c r="AI126" s="374" t="s">
        <v>189</v>
      </c>
      <c r="AJ126" s="375"/>
      <c r="AK126" s="375"/>
      <c r="AL126" s="375"/>
      <c r="AM126" s="376" t="s">
        <v>190</v>
      </c>
      <c r="AN126" s="376"/>
      <c r="AO126" s="376"/>
      <c r="AP126" s="376"/>
      <c r="AQ126" s="377"/>
      <c r="AR126" s="378"/>
      <c r="AS126" s="379"/>
      <c r="AT126" s="379"/>
      <c r="AU126" s="380"/>
      <c r="AV126" s="54">
        <v>15</v>
      </c>
      <c r="AW126" s="24" t="str">
        <f>IF(AV126="","","-")</f>
        <v>-</v>
      </c>
      <c r="AX126" s="56">
        <v>9</v>
      </c>
      <c r="AY126" s="383" t="str">
        <f>IF(AV126&lt;&gt;"",IF(AV126&gt;AX126,IF(AV127&gt;AX127,"○",IF(AV128&gt;AX128,"○","×")),IF(AV127&gt;AX127,IF(AV128&gt;AX128,"○","×"),"×")),"")</f>
        <v>○</v>
      </c>
      <c r="AZ126" s="54">
        <v>9</v>
      </c>
      <c r="BA126" s="25" t="str">
        <f aca="true" t="shared" si="34" ref="BA126:BA131">IF(AZ126="","","-")</f>
        <v>-</v>
      </c>
      <c r="BB126" s="59">
        <v>15</v>
      </c>
      <c r="BC126" s="383" t="str">
        <f>IF(AZ126&lt;&gt;"",IF(AZ126&gt;BB126,IF(AZ127&gt;BB127,"○",IF(AZ128&gt;BB128,"○","×")),IF(AZ127&gt;BB127,IF(AZ128&gt;BB128,"○","×"),"×")),"")</f>
        <v>×</v>
      </c>
      <c r="BD126" s="60">
        <v>15</v>
      </c>
      <c r="BE126" s="25" t="str">
        <f aca="true" t="shared" si="35" ref="BE126:BE134">IF(BD126="","","-")</f>
        <v>-</v>
      </c>
      <c r="BF126" s="56">
        <v>13</v>
      </c>
      <c r="BG126" s="386" t="str">
        <f>IF(BD126&lt;&gt;"",IF(BD126&gt;BF126,IF(BD127&gt;BF127,"○",IF(BD128&gt;BF128,"○","×")),IF(BD127&gt;BF127,IF(BD128&gt;BF128,"○","×"),"×")),"")</f>
        <v>○</v>
      </c>
      <c r="BH126" s="387" t="s">
        <v>22</v>
      </c>
      <c r="BI126" s="388"/>
      <c r="BJ126" s="388"/>
      <c r="BK126" s="389"/>
      <c r="BL126" s="38"/>
      <c r="BM126" s="250"/>
      <c r="BN126" s="3"/>
      <c r="BO126" s="251"/>
      <c r="BP126" s="252"/>
      <c r="BQ126" s="253"/>
      <c r="BR126" s="3"/>
      <c r="BS126" s="3"/>
      <c r="BT126" s="254"/>
    </row>
    <row r="127" spans="1:72" ht="9" customHeight="1">
      <c r="A127" s="38"/>
      <c r="B127" s="11" t="s">
        <v>208</v>
      </c>
      <c r="C127" s="91" t="s">
        <v>212</v>
      </c>
      <c r="D127" s="27">
        <f>IF(R118="","",R118)</f>
        <v>7</v>
      </c>
      <c r="E127" s="24" t="str">
        <f t="shared" si="32"/>
        <v>-</v>
      </c>
      <c r="F127" s="28">
        <f>IF(P118="","",P118)</f>
        <v>15</v>
      </c>
      <c r="G127" s="446"/>
      <c r="H127" s="5">
        <f>IF(R121="","",R121)</f>
        <v>15</v>
      </c>
      <c r="I127" s="24" t="str">
        <f t="shared" si="33"/>
        <v>-</v>
      </c>
      <c r="J127" s="28">
        <f>IF(P121="","",P121)</f>
        <v>8</v>
      </c>
      <c r="K127" s="446"/>
      <c r="L127" s="5">
        <f>IF(R124="","",R124)</f>
        <v>14</v>
      </c>
      <c r="M127" s="24" t="str">
        <f>IF(L127="","","-")</f>
        <v>-</v>
      </c>
      <c r="N127" s="28">
        <f>IF(P124="","",P124)</f>
        <v>15</v>
      </c>
      <c r="O127" s="446"/>
      <c r="P127" s="439"/>
      <c r="Q127" s="440"/>
      <c r="R127" s="440"/>
      <c r="S127" s="441"/>
      <c r="T127" s="304"/>
      <c r="U127" s="301"/>
      <c r="V127" s="301"/>
      <c r="W127" s="298"/>
      <c r="X127" s="38"/>
      <c r="Y127" s="250">
        <f>COUNTIF(D126:S128,"○")</f>
        <v>1</v>
      </c>
      <c r="Z127" s="3">
        <f>COUNTIF(D126:S128,"×")</f>
        <v>2</v>
      </c>
      <c r="AA127" s="255">
        <f>(IF((D126&gt;F126),1,0))+(IF((D127&gt;F127),1,0))+(IF((D128&gt;F128),1,0))+(IF((H126&gt;J126),1,0))+(IF((H127&gt;J127),1,0))+(IF((H128&gt;J128),1,0))+(IF((L126&gt;N126),1,0))+(IF((L127&gt;N127),1,0))+(IF((L128&gt;N128),1,0))+(IF((P126&gt;R126),1,0))+(IF((P127&gt;R127),1,0))+(IF((P128&gt;R128),1,0))</f>
        <v>3</v>
      </c>
      <c r="AB127" s="256">
        <f>(IF((D126&lt;F126),1,0))+(IF((D127&lt;F127),1,0))+(IF((D128&lt;F128),1,0))+(IF((H126&lt;J126),1,0))+(IF((H127&lt;J127),1,0))+(IF((H128&lt;J128),1,0))+(IF((L126&lt;N126),1,0))+(IF((L127&lt;N127),1,0))+(IF((L128&lt;N128),1,0))+(IF((P126&lt;R126),1,0))+(IF((P127&lt;R127),1,0))+(IF((P128&lt;R128),1,0))</f>
        <v>4</v>
      </c>
      <c r="AC127" s="257">
        <f>AA127-AB127</f>
        <v>-1</v>
      </c>
      <c r="AD127" s="3">
        <f>SUM(D126:D128,H126:H128,L126:L128,P126:P128)</f>
        <v>85</v>
      </c>
      <c r="AE127" s="3">
        <f>SUM(F126:F128,J126:J128,N126:N128,R126:R128)</f>
        <v>92</v>
      </c>
      <c r="AF127" s="254">
        <f>AD127-AE127</f>
        <v>-7</v>
      </c>
      <c r="AG127" s="38"/>
      <c r="AH127" s="38"/>
      <c r="AI127" s="338" t="s">
        <v>191</v>
      </c>
      <c r="AJ127" s="339"/>
      <c r="AK127" s="339"/>
      <c r="AL127" s="339"/>
      <c r="AM127" s="340" t="s">
        <v>190</v>
      </c>
      <c r="AN127" s="340"/>
      <c r="AO127" s="340"/>
      <c r="AP127" s="340"/>
      <c r="AQ127" s="341"/>
      <c r="AR127" s="381"/>
      <c r="AS127" s="352"/>
      <c r="AT127" s="352"/>
      <c r="AU127" s="353"/>
      <c r="AV127" s="54">
        <v>15</v>
      </c>
      <c r="AW127" s="24" t="str">
        <f>IF(AV127="","","-")</f>
        <v>-</v>
      </c>
      <c r="AX127" s="57">
        <v>11</v>
      </c>
      <c r="AY127" s="384"/>
      <c r="AZ127" s="54">
        <v>15</v>
      </c>
      <c r="BA127" s="24" t="str">
        <f t="shared" si="34"/>
        <v>-</v>
      </c>
      <c r="BB127" s="56">
        <v>12</v>
      </c>
      <c r="BC127" s="384"/>
      <c r="BD127" s="54">
        <v>15</v>
      </c>
      <c r="BE127" s="24" t="str">
        <f t="shared" si="35"/>
        <v>-</v>
      </c>
      <c r="BF127" s="56">
        <v>11</v>
      </c>
      <c r="BG127" s="357"/>
      <c r="BH127" s="304"/>
      <c r="BI127" s="301"/>
      <c r="BJ127" s="301"/>
      <c r="BK127" s="298"/>
      <c r="BL127" s="38"/>
      <c r="BM127" s="250">
        <f>COUNTIF(AR126:BG128,"○")</f>
        <v>2</v>
      </c>
      <c r="BN127" s="3">
        <f>COUNTIF(AR126:BG128,"×")</f>
        <v>1</v>
      </c>
      <c r="BO127" s="255">
        <f>(IF((AR126&gt;AT126),1,0))+(IF((AR127&gt;AT127),1,0))+(IF((AR128&gt;AT128),1,0))+(IF((AV126&gt;AX126),1,0))+(IF((AV127&gt;AX127),1,0))+(IF((AV128&gt;AX128),1,0))+(IF((AZ126&gt;BB126),1,0))+(IF((AZ127&gt;BB127),1,0))+(IF((AZ128&gt;BB128),1,0))+(IF((BD126&gt;BF126),1,0))+(IF((BD127&gt;BF127),1,0))+(IF((BD128&gt;BF128),1,0))</f>
        <v>5</v>
      </c>
      <c r="BP127" s="256">
        <f>(IF((AR126&lt;AT126),1,0))+(IF((AR127&lt;AT127),1,0))+(IF((AR128&lt;AT128),1,0))+(IF((AV126&lt;AX126),1,0))+(IF((AV127&lt;AX127),1,0))+(IF((AV128&lt;AX128),1,0))+(IF((AZ126&lt;BB126),1,0))+(IF((AZ127&lt;BB127),1,0))+(IF((AZ128&lt;BB128),1,0))+(IF((BD126&lt;BF126),1,0))+(IF((BD127&lt;BF127),1,0))+(IF((BD128&lt;BF128),1,0))</f>
        <v>2</v>
      </c>
      <c r="BQ127" s="257">
        <f>BO127-BP127</f>
        <v>3</v>
      </c>
      <c r="BR127" s="3">
        <f>SUM(AR126:AR128,AV126:AV128,AZ126:AZ128,BD126:BD128)</f>
        <v>96</v>
      </c>
      <c r="BS127" s="3">
        <f>SUM(AT126:AT128,AX126:AX128,BB126:BB128,BF126:BF128)</f>
        <v>86</v>
      </c>
      <c r="BT127" s="254">
        <f>BR127-BS127</f>
        <v>10</v>
      </c>
    </row>
    <row r="128" spans="1:72" ht="9" customHeight="1" thickBot="1">
      <c r="A128" s="38"/>
      <c r="B128" s="12"/>
      <c r="C128" s="90" t="s">
        <v>28</v>
      </c>
      <c r="D128" s="34">
        <f>IF(R119="","",R119)</f>
        <v>10</v>
      </c>
      <c r="E128" s="35" t="str">
        <f t="shared" si="32"/>
        <v>-</v>
      </c>
      <c r="F128" s="36">
        <f>IF(P119="","",P119)</f>
        <v>15</v>
      </c>
      <c r="G128" s="418"/>
      <c r="H128" s="37">
        <f>IF(R122="","",R122)</f>
      </c>
      <c r="I128" s="35">
        <f t="shared" si="33"/>
      </c>
      <c r="J128" s="36">
        <f>IF(P122="","",P122)</f>
      </c>
      <c r="K128" s="418"/>
      <c r="L128" s="37">
        <f>IF(R125="","",R125)</f>
      </c>
      <c r="M128" s="35">
        <f>IF(L128="","","-")</f>
      </c>
      <c r="N128" s="36">
        <f>IF(P125="","",P125)</f>
      </c>
      <c r="O128" s="418"/>
      <c r="P128" s="442"/>
      <c r="Q128" s="443"/>
      <c r="R128" s="443"/>
      <c r="S128" s="444"/>
      <c r="T128" s="20">
        <f>Y127</f>
        <v>1</v>
      </c>
      <c r="U128" s="21" t="s">
        <v>19</v>
      </c>
      <c r="V128" s="21">
        <f>Z127</f>
        <v>2</v>
      </c>
      <c r="W128" s="22" t="s">
        <v>7</v>
      </c>
      <c r="X128" s="38"/>
      <c r="Y128" s="258"/>
      <c r="Z128" s="259"/>
      <c r="AA128" s="258"/>
      <c r="AB128" s="259"/>
      <c r="AC128" s="260"/>
      <c r="AD128" s="259"/>
      <c r="AE128" s="259"/>
      <c r="AF128" s="260"/>
      <c r="AG128" s="38"/>
      <c r="AH128" s="38"/>
      <c r="AI128" s="342"/>
      <c r="AJ128" s="343"/>
      <c r="AK128" s="343"/>
      <c r="AL128" s="343"/>
      <c r="AM128" s="343" t="s">
        <v>106</v>
      </c>
      <c r="AN128" s="343"/>
      <c r="AO128" s="343"/>
      <c r="AP128" s="343"/>
      <c r="AQ128" s="344"/>
      <c r="AR128" s="382"/>
      <c r="AS128" s="355"/>
      <c r="AT128" s="355"/>
      <c r="AU128" s="356"/>
      <c r="AV128" s="55"/>
      <c r="AW128" s="24">
        <f>IF(AV128="","","-")</f>
      </c>
      <c r="AX128" s="58"/>
      <c r="AY128" s="385"/>
      <c r="AZ128" s="55">
        <v>12</v>
      </c>
      <c r="BA128" s="26" t="str">
        <f t="shared" si="34"/>
        <v>-</v>
      </c>
      <c r="BB128" s="58">
        <v>15</v>
      </c>
      <c r="BC128" s="384"/>
      <c r="BD128" s="55"/>
      <c r="BE128" s="26">
        <f t="shared" si="35"/>
      </c>
      <c r="BF128" s="58"/>
      <c r="BG128" s="357"/>
      <c r="BH128" s="17">
        <f>BM127</f>
        <v>2</v>
      </c>
      <c r="BI128" s="18" t="s">
        <v>19</v>
      </c>
      <c r="BJ128" s="18">
        <f>BN127</f>
        <v>1</v>
      </c>
      <c r="BK128" s="19" t="s">
        <v>7</v>
      </c>
      <c r="BL128" s="38"/>
      <c r="BM128" s="250"/>
      <c r="BN128" s="3"/>
      <c r="BO128" s="250"/>
      <c r="BP128" s="3"/>
      <c r="BQ128" s="254"/>
      <c r="BR128" s="3"/>
      <c r="BS128" s="3"/>
      <c r="BT128" s="254"/>
    </row>
    <row r="129" spans="1:72" ht="9" customHeight="1" thickBot="1">
      <c r="A129" s="38"/>
      <c r="B129" s="51"/>
      <c r="C129" s="51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42"/>
      <c r="V129" s="42"/>
      <c r="W129" s="42"/>
      <c r="X129" s="42"/>
      <c r="Y129" s="42"/>
      <c r="Z129" s="42"/>
      <c r="AA129" s="42"/>
      <c r="AB129" s="38"/>
      <c r="AC129" s="38"/>
      <c r="AD129" s="38"/>
      <c r="AE129" s="38"/>
      <c r="AF129" s="38"/>
      <c r="AG129" s="38"/>
      <c r="AH129" s="38"/>
      <c r="AI129" s="324" t="s">
        <v>192</v>
      </c>
      <c r="AJ129" s="325"/>
      <c r="AK129" s="325"/>
      <c r="AL129" s="325"/>
      <c r="AM129" s="326" t="s">
        <v>193</v>
      </c>
      <c r="AN129" s="326"/>
      <c r="AO129" s="326"/>
      <c r="AP129" s="326"/>
      <c r="AQ129" s="327"/>
      <c r="AR129" s="27">
        <f>IF(AX126="","",AX126)</f>
        <v>9</v>
      </c>
      <c r="AS129" s="24" t="str">
        <f aca="true" t="shared" si="36" ref="AS129:AS137">IF(AR129="","","-")</f>
        <v>-</v>
      </c>
      <c r="AT129" s="28">
        <f>IF(AV126="","",AV126)</f>
        <v>15</v>
      </c>
      <c r="AU129" s="345" t="str">
        <f>IF(AY126="","",IF(AY126="○","×",IF(AY126="×","○")))</f>
        <v>×</v>
      </c>
      <c r="AV129" s="348"/>
      <c r="AW129" s="349"/>
      <c r="AX129" s="349"/>
      <c r="AY129" s="350"/>
      <c r="AZ129" s="54">
        <v>15</v>
      </c>
      <c r="BA129" s="24" t="str">
        <f t="shared" si="34"/>
        <v>-</v>
      </c>
      <c r="BB129" s="56">
        <v>4</v>
      </c>
      <c r="BC129" s="406" t="str">
        <f>IF(AZ129&lt;&gt;"",IF(AZ129&gt;BB129,IF(AZ130&gt;BB130,"○",IF(AZ131&gt;BB131,"○","×")),IF(AZ130&gt;BB130,IF(AZ131&gt;BB131,"○","×"),"×")),"")</f>
        <v>×</v>
      </c>
      <c r="BD129" s="54">
        <v>15</v>
      </c>
      <c r="BE129" s="24" t="str">
        <f t="shared" si="35"/>
        <v>-</v>
      </c>
      <c r="BF129" s="56">
        <v>10</v>
      </c>
      <c r="BG129" s="365" t="str">
        <f>IF(BD129&lt;&gt;"",IF(BD129&gt;BF129,IF(BD130&gt;BF130,"○",IF(BD131&gt;BF131,"○","×")),IF(BD130&gt;BF130,IF(BD131&gt;BF131,"○","×"),"×")),"")</f>
        <v>○</v>
      </c>
      <c r="BH129" s="311" t="s">
        <v>23</v>
      </c>
      <c r="BI129" s="302"/>
      <c r="BJ129" s="302"/>
      <c r="BK129" s="303"/>
      <c r="BL129" s="38"/>
      <c r="BM129" s="251"/>
      <c r="BN129" s="252"/>
      <c r="BO129" s="251"/>
      <c r="BP129" s="252"/>
      <c r="BQ129" s="253"/>
      <c r="BR129" s="252"/>
      <c r="BS129" s="252"/>
      <c r="BT129" s="253"/>
    </row>
    <row r="130" spans="1:72" ht="9" customHeight="1">
      <c r="A130" s="38"/>
      <c r="B130" s="328" t="s">
        <v>77</v>
      </c>
      <c r="C130" s="330"/>
      <c r="D130" s="416" t="str">
        <f>B132</f>
        <v>高木達也</v>
      </c>
      <c r="E130" s="400"/>
      <c r="F130" s="400"/>
      <c r="G130" s="401"/>
      <c r="H130" s="399" t="str">
        <f>B135</f>
        <v>林秀樹</v>
      </c>
      <c r="I130" s="400"/>
      <c r="J130" s="400"/>
      <c r="K130" s="401"/>
      <c r="L130" s="399" t="str">
        <f>B138</f>
        <v>尾崎庄一</v>
      </c>
      <c r="M130" s="400"/>
      <c r="N130" s="400"/>
      <c r="O130" s="401"/>
      <c r="P130" s="399" t="str">
        <f>B141</f>
        <v>真鍋勝行</v>
      </c>
      <c r="Q130" s="400"/>
      <c r="R130" s="400"/>
      <c r="S130" s="402"/>
      <c r="T130" s="403" t="s">
        <v>1</v>
      </c>
      <c r="U130" s="404"/>
      <c r="V130" s="404"/>
      <c r="W130" s="405"/>
      <c r="X130" s="38"/>
      <c r="Y130" s="393" t="s">
        <v>3</v>
      </c>
      <c r="Z130" s="395"/>
      <c r="AA130" s="393" t="s">
        <v>4</v>
      </c>
      <c r="AB130" s="394"/>
      <c r="AC130" s="395"/>
      <c r="AD130" s="396" t="s">
        <v>5</v>
      </c>
      <c r="AE130" s="397"/>
      <c r="AF130" s="398"/>
      <c r="AG130" s="38"/>
      <c r="AH130" s="38"/>
      <c r="AI130" s="299" t="s">
        <v>194</v>
      </c>
      <c r="AJ130" s="300"/>
      <c r="AK130" s="300"/>
      <c r="AL130" s="300"/>
      <c r="AM130" s="297" t="s">
        <v>193</v>
      </c>
      <c r="AN130" s="297"/>
      <c r="AO130" s="297"/>
      <c r="AP130" s="297"/>
      <c r="AQ130" s="320"/>
      <c r="AR130" s="27">
        <f>IF(AX127="","",AX127)</f>
        <v>11</v>
      </c>
      <c r="AS130" s="24" t="str">
        <f t="shared" si="36"/>
        <v>-</v>
      </c>
      <c r="AT130" s="28">
        <f>IF(AV127="","",AV127)</f>
        <v>15</v>
      </c>
      <c r="AU130" s="346" t="str">
        <f>IF(AW127="","",AW127)</f>
        <v>-</v>
      </c>
      <c r="AV130" s="351"/>
      <c r="AW130" s="352"/>
      <c r="AX130" s="352"/>
      <c r="AY130" s="353"/>
      <c r="AZ130" s="54">
        <v>9</v>
      </c>
      <c r="BA130" s="24" t="str">
        <f t="shared" si="34"/>
        <v>-</v>
      </c>
      <c r="BB130" s="56">
        <v>15</v>
      </c>
      <c r="BC130" s="384"/>
      <c r="BD130" s="54">
        <v>15</v>
      </c>
      <c r="BE130" s="24" t="str">
        <f t="shared" si="35"/>
        <v>-</v>
      </c>
      <c r="BF130" s="56">
        <v>11</v>
      </c>
      <c r="BG130" s="357"/>
      <c r="BH130" s="304"/>
      <c r="BI130" s="301"/>
      <c r="BJ130" s="301"/>
      <c r="BK130" s="298"/>
      <c r="BL130" s="38"/>
      <c r="BM130" s="250">
        <f>COUNTIF(AR129:BG131,"○")</f>
        <v>1</v>
      </c>
      <c r="BN130" s="3">
        <f>COUNTIF(AR129:BG131,"×")</f>
        <v>2</v>
      </c>
      <c r="BO130" s="255">
        <f>(IF((AR129&gt;AT129),1,0))+(IF((AR130&gt;AT130),1,0))+(IF((AR131&gt;AT131),1,0))+(IF((AV129&gt;AX129),1,0))+(IF((AV130&gt;AX130),1,0))+(IF((AV131&gt;AX131),1,0))+(IF((AZ129&gt;BB129),1,0))+(IF((AZ130&gt;BB130),1,0))+(IF((AZ131&gt;BB131),1,0))+(IF((BD129&gt;BF129),1,0))+(IF((BD130&gt;BF130),1,0))+(IF((BD131&gt;BF131),1,0))</f>
        <v>3</v>
      </c>
      <c r="BP130" s="256">
        <f>(IF((AR129&lt;AT129),1,0))+(IF((AR130&lt;AT130),1,0))+(IF((AR131&lt;AT131),1,0))+(IF((AV129&lt;AX129),1,0))+(IF((AV130&lt;AX130),1,0))+(IF((AV131&lt;AX131),1,0))+(IF((AZ129&lt;BB129),1,0))+(IF((AZ130&lt;BB130),1,0))+(IF((AZ131&lt;BB131),1,0))+(IF((BD129&lt;BF129),1,0))+(IF((BD130&lt;BF130),1,0))+(IF((BD131&lt;BF131),1,0))</f>
        <v>4</v>
      </c>
      <c r="BQ130" s="257">
        <f>BO130-BP130</f>
        <v>-1</v>
      </c>
      <c r="BR130" s="3">
        <f>SUM(AR129:AR131,AV129:AV131,AZ129:AZ131,BD129:BD131)</f>
        <v>88</v>
      </c>
      <c r="BS130" s="3">
        <f>SUM(AT129:AT131,AX129:AX131,BB129:BB131,BF129:BF131)</f>
        <v>85</v>
      </c>
      <c r="BT130" s="254">
        <f>BR130-BS130</f>
        <v>3</v>
      </c>
    </row>
    <row r="131" spans="1:72" ht="9" customHeight="1" thickBot="1">
      <c r="A131" s="38"/>
      <c r="B131" s="331"/>
      <c r="C131" s="333"/>
      <c r="D131" s="417" t="str">
        <f>B133</f>
        <v>関友理江</v>
      </c>
      <c r="E131" s="369"/>
      <c r="F131" s="369"/>
      <c r="G131" s="418"/>
      <c r="H131" s="368" t="str">
        <f>B136</f>
        <v>三多直美</v>
      </c>
      <c r="I131" s="369"/>
      <c r="J131" s="369"/>
      <c r="K131" s="418"/>
      <c r="L131" s="368" t="str">
        <f>B139</f>
        <v>坂本明子</v>
      </c>
      <c r="M131" s="369"/>
      <c r="N131" s="369"/>
      <c r="O131" s="418"/>
      <c r="P131" s="368" t="str">
        <f>B142</f>
        <v>鈴木万利</v>
      </c>
      <c r="Q131" s="369"/>
      <c r="R131" s="369"/>
      <c r="S131" s="370"/>
      <c r="T131" s="427" t="s">
        <v>2</v>
      </c>
      <c r="U131" s="428"/>
      <c r="V131" s="428"/>
      <c r="W131" s="429"/>
      <c r="X131" s="38"/>
      <c r="Y131" s="247" t="s">
        <v>6</v>
      </c>
      <c r="Z131" s="249" t="s">
        <v>7</v>
      </c>
      <c r="AA131" s="247" t="s">
        <v>26</v>
      </c>
      <c r="AB131" s="249" t="s">
        <v>8</v>
      </c>
      <c r="AC131" s="248" t="s">
        <v>9</v>
      </c>
      <c r="AD131" s="249" t="s">
        <v>20</v>
      </c>
      <c r="AE131" s="249" t="s">
        <v>8</v>
      </c>
      <c r="AF131" s="248" t="s">
        <v>9</v>
      </c>
      <c r="AG131" s="38"/>
      <c r="AH131" s="38"/>
      <c r="AI131" s="359"/>
      <c r="AJ131" s="360"/>
      <c r="AK131" s="360"/>
      <c r="AL131" s="360"/>
      <c r="AM131" s="360" t="s">
        <v>30</v>
      </c>
      <c r="AN131" s="360"/>
      <c r="AO131" s="360"/>
      <c r="AP131" s="360"/>
      <c r="AQ131" s="361"/>
      <c r="AR131" s="30">
        <f>IF(AX128="","",AX128)</f>
      </c>
      <c r="AS131" s="24">
        <f t="shared" si="36"/>
      </c>
      <c r="AT131" s="31">
        <f>IF(AV128="","",AV128)</f>
      </c>
      <c r="AU131" s="347">
        <f>IF(AW128="","",AW128)</f>
      </c>
      <c r="AV131" s="354"/>
      <c r="AW131" s="355"/>
      <c r="AX131" s="355"/>
      <c r="AY131" s="356"/>
      <c r="AZ131" s="55">
        <v>14</v>
      </c>
      <c r="BA131" s="24" t="str">
        <f t="shared" si="34"/>
        <v>-</v>
      </c>
      <c r="BB131" s="58">
        <v>15</v>
      </c>
      <c r="BC131" s="385"/>
      <c r="BD131" s="55"/>
      <c r="BE131" s="26">
        <f t="shared" si="35"/>
      </c>
      <c r="BF131" s="58"/>
      <c r="BG131" s="358"/>
      <c r="BH131" s="17">
        <f>BM130</f>
        <v>1</v>
      </c>
      <c r="BI131" s="18" t="s">
        <v>19</v>
      </c>
      <c r="BJ131" s="18">
        <f>BN130</f>
        <v>2</v>
      </c>
      <c r="BK131" s="19" t="s">
        <v>7</v>
      </c>
      <c r="BL131" s="38"/>
      <c r="BM131" s="258"/>
      <c r="BN131" s="259"/>
      <c r="BO131" s="258"/>
      <c r="BP131" s="259"/>
      <c r="BQ131" s="260"/>
      <c r="BR131" s="259"/>
      <c r="BS131" s="259"/>
      <c r="BT131" s="260"/>
    </row>
    <row r="132" spans="1:72" ht="9" customHeight="1">
      <c r="A132" s="38"/>
      <c r="B132" s="97" t="s">
        <v>213</v>
      </c>
      <c r="C132" s="98" t="s">
        <v>211</v>
      </c>
      <c r="D132" s="378"/>
      <c r="E132" s="379"/>
      <c r="F132" s="379"/>
      <c r="G132" s="380"/>
      <c r="H132" s="54">
        <v>15</v>
      </c>
      <c r="I132" s="24" t="str">
        <f>IF(H132="","","-")</f>
        <v>-</v>
      </c>
      <c r="J132" s="56">
        <v>9</v>
      </c>
      <c r="K132" s="383" t="str">
        <f>IF(H132&lt;&gt;"",IF(H132&gt;J132,IF(H133&gt;J133,"○",IF(H134&gt;J134,"○","×")),IF(H133&gt;J133,IF(H134&gt;J134,"○","×"),"×")),"")</f>
        <v>○</v>
      </c>
      <c r="L132" s="54">
        <v>15</v>
      </c>
      <c r="M132" s="25" t="str">
        <f aca="true" t="shared" si="37" ref="M132:M137">IF(L132="","","-")</f>
        <v>-</v>
      </c>
      <c r="N132" s="59">
        <v>6</v>
      </c>
      <c r="O132" s="383" t="str">
        <f>IF(L132&lt;&gt;"",IF(L132&gt;N132,IF(L133&gt;N133,"○",IF(L134&gt;N134,"○","×")),IF(L133&gt;N133,IF(L134&gt;N134,"○","×"),"×")),"")</f>
        <v>○</v>
      </c>
      <c r="P132" s="60">
        <v>15</v>
      </c>
      <c r="Q132" s="25" t="str">
        <f aca="true" t="shared" si="38" ref="Q132:Q140">IF(P132="","","-")</f>
        <v>-</v>
      </c>
      <c r="R132" s="56">
        <v>6</v>
      </c>
      <c r="S132" s="386" t="str">
        <f>IF(P132&lt;&gt;"",IF(P132&gt;R132,IF(P133&gt;R133,"○",IF(P134&gt;R134,"○","×")),IF(P133&gt;R133,IF(P134&gt;R134,"○","×"),"×")),"")</f>
        <v>○</v>
      </c>
      <c r="T132" s="387" t="s">
        <v>21</v>
      </c>
      <c r="U132" s="388"/>
      <c r="V132" s="388"/>
      <c r="W132" s="389"/>
      <c r="X132" s="38"/>
      <c r="Y132" s="250"/>
      <c r="Z132" s="3"/>
      <c r="AA132" s="251"/>
      <c r="AB132" s="252"/>
      <c r="AC132" s="253"/>
      <c r="AD132" s="3"/>
      <c r="AE132" s="3"/>
      <c r="AF132" s="254"/>
      <c r="AG132" s="38"/>
      <c r="AH132" s="38"/>
      <c r="AI132" s="338" t="s">
        <v>195</v>
      </c>
      <c r="AJ132" s="339"/>
      <c r="AK132" s="339"/>
      <c r="AL132" s="339"/>
      <c r="AM132" s="340" t="s">
        <v>196</v>
      </c>
      <c r="AN132" s="340"/>
      <c r="AO132" s="340"/>
      <c r="AP132" s="340"/>
      <c r="AQ132" s="341"/>
      <c r="AR132" s="27">
        <f>IF(BB126="","",BB126)</f>
        <v>15</v>
      </c>
      <c r="AS132" s="29" t="str">
        <f t="shared" si="36"/>
        <v>-</v>
      </c>
      <c r="AT132" s="28">
        <f>IF(AZ126="","",AZ126)</f>
        <v>9</v>
      </c>
      <c r="AU132" s="345" t="str">
        <f>IF(BC126="","",IF(BC126="○","×",IF(BC126="×","○")))</f>
        <v>○</v>
      </c>
      <c r="AV132" s="5">
        <f>IF(BB129="","",BB129)</f>
        <v>4</v>
      </c>
      <c r="AW132" s="24" t="str">
        <f aca="true" t="shared" si="39" ref="AW132:AW137">IF(AV132="","","-")</f>
        <v>-</v>
      </c>
      <c r="AX132" s="28">
        <f>IF(AZ129="","",AZ129)</f>
        <v>15</v>
      </c>
      <c r="AY132" s="345" t="str">
        <f>IF(BC129="","",IF(BC129="○","×",IF(BC129="×","○")))</f>
        <v>○</v>
      </c>
      <c r="AZ132" s="348"/>
      <c r="BA132" s="349"/>
      <c r="BB132" s="349"/>
      <c r="BC132" s="350"/>
      <c r="BD132" s="54">
        <v>15</v>
      </c>
      <c r="BE132" s="24" t="str">
        <f t="shared" si="35"/>
        <v>-</v>
      </c>
      <c r="BF132" s="56">
        <v>5</v>
      </c>
      <c r="BG132" s="357" t="str">
        <f>IF(BD132&lt;&gt;"",IF(BD132&gt;BF132,IF(BD133&gt;BF133,"○",IF(BD134&gt;BF134,"○","×")),IF(BD133&gt;BF133,IF(BD134&gt;BF134,"○","×"),"×")),"")</f>
        <v>○</v>
      </c>
      <c r="BH132" s="311" t="s">
        <v>21</v>
      </c>
      <c r="BI132" s="302"/>
      <c r="BJ132" s="302"/>
      <c r="BK132" s="303"/>
      <c r="BL132" s="38"/>
      <c r="BM132" s="250"/>
      <c r="BN132" s="3"/>
      <c r="BO132" s="250"/>
      <c r="BP132" s="3"/>
      <c r="BQ132" s="254"/>
      <c r="BR132" s="3"/>
      <c r="BS132" s="3"/>
      <c r="BT132" s="254"/>
    </row>
    <row r="133" spans="1:72" ht="9" customHeight="1">
      <c r="A133" s="38"/>
      <c r="B133" s="99" t="s">
        <v>214</v>
      </c>
      <c r="C133" s="100" t="s">
        <v>211</v>
      </c>
      <c r="D133" s="381"/>
      <c r="E133" s="352"/>
      <c r="F133" s="352"/>
      <c r="G133" s="353"/>
      <c r="H133" s="54">
        <v>15</v>
      </c>
      <c r="I133" s="24" t="str">
        <f>IF(H133="","","-")</f>
        <v>-</v>
      </c>
      <c r="J133" s="57">
        <v>13</v>
      </c>
      <c r="K133" s="384"/>
      <c r="L133" s="54">
        <v>15</v>
      </c>
      <c r="M133" s="24" t="str">
        <f t="shared" si="37"/>
        <v>-</v>
      </c>
      <c r="N133" s="56">
        <v>8</v>
      </c>
      <c r="O133" s="384"/>
      <c r="P133" s="54">
        <v>15</v>
      </c>
      <c r="Q133" s="24" t="str">
        <f t="shared" si="38"/>
        <v>-</v>
      </c>
      <c r="R133" s="56">
        <v>8</v>
      </c>
      <c r="S133" s="357"/>
      <c r="T133" s="304"/>
      <c r="U133" s="301"/>
      <c r="V133" s="301"/>
      <c r="W133" s="298"/>
      <c r="X133" s="38"/>
      <c r="Y133" s="250">
        <f>COUNTIF(D132:S134,"○")</f>
        <v>3</v>
      </c>
      <c r="Z133" s="3">
        <f>COUNTIF(D132:S134,"×")</f>
        <v>0</v>
      </c>
      <c r="AA133" s="255">
        <f>(IF((D132&gt;F132),1,0))+(IF((D133&gt;F133),1,0))+(IF((D134&gt;F134),1,0))+(IF((H132&gt;J132),1,0))+(IF((H133&gt;J133),1,0))+(IF((H134&gt;J134),1,0))+(IF((L132&gt;N132),1,0))+(IF((L133&gt;N133),1,0))+(IF((L134&gt;N134),1,0))+(IF((P132&gt;R132),1,0))+(IF((P133&gt;R133),1,0))+(IF((P134&gt;R134),1,0))</f>
        <v>6</v>
      </c>
      <c r="AB133" s="256">
        <f>(IF((D132&lt;F132),1,0))+(IF((D133&lt;F133),1,0))+(IF((D134&lt;F134),1,0))+(IF((H132&lt;J132),1,0))+(IF((H133&lt;J133),1,0))+(IF((H134&lt;J134),1,0))+(IF((L132&lt;N132),1,0))+(IF((L133&lt;N133),1,0))+(IF((L134&lt;N134),1,0))+(IF((P132&lt;R132),1,0))+(IF((P133&lt;R133),1,0))+(IF((P134&lt;R134),1,0))</f>
        <v>0</v>
      </c>
      <c r="AC133" s="257">
        <f>AA133-AB133</f>
        <v>6</v>
      </c>
      <c r="AD133" s="3">
        <f>SUM(D132:D134,H132:H134,L132:L134,P132:P134)</f>
        <v>90</v>
      </c>
      <c r="AE133" s="3">
        <f>SUM(F132:F134,J132:J134,N132:N134,R132:R134)</f>
        <v>50</v>
      </c>
      <c r="AF133" s="254">
        <f>AD133-AE133</f>
        <v>40</v>
      </c>
      <c r="AG133" s="38"/>
      <c r="AH133" s="38"/>
      <c r="AI133" s="338" t="s">
        <v>197</v>
      </c>
      <c r="AJ133" s="339"/>
      <c r="AK133" s="339"/>
      <c r="AL133" s="339"/>
      <c r="AM133" s="340" t="s">
        <v>196</v>
      </c>
      <c r="AN133" s="340"/>
      <c r="AO133" s="340"/>
      <c r="AP133" s="340"/>
      <c r="AQ133" s="341"/>
      <c r="AR133" s="27">
        <f>IF(BB127="","",BB127)</f>
        <v>12</v>
      </c>
      <c r="AS133" s="24" t="str">
        <f t="shared" si="36"/>
        <v>-</v>
      </c>
      <c r="AT133" s="28">
        <f>IF(AZ127="","",AZ127)</f>
        <v>15</v>
      </c>
      <c r="AU133" s="346">
        <f>IF(AW130="","",AW130)</f>
      </c>
      <c r="AV133" s="5">
        <f>IF(BB130="","",BB130)</f>
        <v>15</v>
      </c>
      <c r="AW133" s="24" t="str">
        <f t="shared" si="39"/>
        <v>-</v>
      </c>
      <c r="AX133" s="28">
        <f>IF(AZ130="","",AZ130)</f>
        <v>9</v>
      </c>
      <c r="AY133" s="346" t="str">
        <f>IF(BA130="","",BA130)</f>
        <v>-</v>
      </c>
      <c r="AZ133" s="351"/>
      <c r="BA133" s="352"/>
      <c r="BB133" s="352"/>
      <c r="BC133" s="353"/>
      <c r="BD133" s="54">
        <v>12</v>
      </c>
      <c r="BE133" s="24" t="str">
        <f t="shared" si="35"/>
        <v>-</v>
      </c>
      <c r="BF133" s="56">
        <v>15</v>
      </c>
      <c r="BG133" s="357"/>
      <c r="BH133" s="304"/>
      <c r="BI133" s="301"/>
      <c r="BJ133" s="301"/>
      <c r="BK133" s="298"/>
      <c r="BL133" s="38"/>
      <c r="BM133" s="250">
        <f>COUNTIF(AR132:BG134,"○")</f>
        <v>3</v>
      </c>
      <c r="BN133" s="3">
        <f>COUNTIF(AR132:BG134,"×")</f>
        <v>0</v>
      </c>
      <c r="BO133" s="255">
        <f>(IF((AR132&gt;AT132),1,0))+(IF((AR133&gt;AT133),1,0))+(IF((AR134&gt;AT134),1,0))+(IF((AV132&gt;AX132),1,0))+(IF((AV133&gt;AX133),1,0))+(IF((AV134&gt;AX134),1,0))+(IF((AZ132&gt;BB132),1,0))+(IF((AZ133&gt;BB133),1,0))+(IF((AZ134&gt;BB134),1,0))+(IF((BD132&gt;BF132),1,0))+(IF((BD133&gt;BF133),1,0))+(IF((BD134&gt;BF134),1,0))</f>
        <v>6</v>
      </c>
      <c r="BP133" s="256">
        <f>(IF((AR132&lt;AT132),1,0))+(IF((AR133&lt;AT133),1,0))+(IF((AR134&lt;AT134),1,0))+(IF((AV132&lt;AX132),1,0))+(IF((AV133&lt;AX133),1,0))+(IF((AV134&lt;AX134),1,0))+(IF((AZ132&lt;BB132),1,0))+(IF((AZ133&lt;BB133),1,0))+(IF((AZ134&lt;BB134),1,0))+(IF((BD132&lt;BF132),1,0))+(IF((BD133&lt;BF133),1,0))+(IF((BD134&lt;BF134),1,0))</f>
        <v>3</v>
      </c>
      <c r="BQ133" s="257">
        <f>BO133-BP133</f>
        <v>3</v>
      </c>
      <c r="BR133" s="3">
        <f>SUM(AR132:AR134,AV132:AV134,AZ132:AZ134,BD132:BD134)</f>
        <v>118</v>
      </c>
      <c r="BS133" s="3">
        <f>SUM(AT132:AT134,AX132:AX134,BB132:BB134,BF132:BF134)</f>
        <v>102</v>
      </c>
      <c r="BT133" s="254">
        <f>BR133-BS133</f>
        <v>16</v>
      </c>
    </row>
    <row r="134" spans="1:72" ht="9" customHeight="1">
      <c r="A134" s="38"/>
      <c r="B134" s="118"/>
      <c r="C134" s="106" t="s">
        <v>29</v>
      </c>
      <c r="D134" s="382"/>
      <c r="E134" s="355"/>
      <c r="F134" s="355"/>
      <c r="G134" s="356"/>
      <c r="H134" s="55"/>
      <c r="I134" s="24">
        <f>IF(H134="","","-")</f>
      </c>
      <c r="J134" s="58"/>
      <c r="K134" s="385"/>
      <c r="L134" s="55"/>
      <c r="M134" s="26">
        <f t="shared" si="37"/>
      </c>
      <c r="N134" s="58"/>
      <c r="O134" s="384"/>
      <c r="P134" s="55"/>
      <c r="Q134" s="26">
        <f t="shared" si="38"/>
      </c>
      <c r="R134" s="58"/>
      <c r="S134" s="357"/>
      <c r="T134" s="17">
        <f>Y133</f>
        <v>3</v>
      </c>
      <c r="U134" s="18" t="s">
        <v>19</v>
      </c>
      <c r="V134" s="18">
        <f>Z133</f>
        <v>0</v>
      </c>
      <c r="W134" s="19" t="s">
        <v>7</v>
      </c>
      <c r="X134" s="38"/>
      <c r="Y134" s="250"/>
      <c r="Z134" s="3"/>
      <c r="AA134" s="250"/>
      <c r="AB134" s="3"/>
      <c r="AC134" s="254"/>
      <c r="AD134" s="3"/>
      <c r="AE134" s="3"/>
      <c r="AF134" s="254"/>
      <c r="AG134" s="38"/>
      <c r="AH134" s="38"/>
      <c r="AI134" s="342"/>
      <c r="AJ134" s="343"/>
      <c r="AK134" s="343"/>
      <c r="AL134" s="343"/>
      <c r="AM134" s="343" t="s">
        <v>184</v>
      </c>
      <c r="AN134" s="343"/>
      <c r="AO134" s="343"/>
      <c r="AP134" s="343"/>
      <c r="AQ134" s="344"/>
      <c r="AR134" s="30">
        <f>IF(BB128="","",BB128)</f>
        <v>15</v>
      </c>
      <c r="AS134" s="26" t="str">
        <f t="shared" si="36"/>
        <v>-</v>
      </c>
      <c r="AT134" s="31">
        <f>IF(AZ128="","",AZ128)</f>
        <v>12</v>
      </c>
      <c r="AU134" s="347">
        <f>IF(AW131="","",AW131)</f>
      </c>
      <c r="AV134" s="8">
        <f>IF(BB131="","",BB131)</f>
        <v>15</v>
      </c>
      <c r="AW134" s="24" t="str">
        <f t="shared" si="39"/>
        <v>-</v>
      </c>
      <c r="AX134" s="31">
        <f>IF(AZ131="","",AZ131)</f>
        <v>14</v>
      </c>
      <c r="AY134" s="347" t="str">
        <f>IF(BA131="","",BA131)</f>
        <v>-</v>
      </c>
      <c r="AZ134" s="354"/>
      <c r="BA134" s="355"/>
      <c r="BB134" s="355"/>
      <c r="BC134" s="356"/>
      <c r="BD134" s="55">
        <v>15</v>
      </c>
      <c r="BE134" s="24" t="str">
        <f t="shared" si="35"/>
        <v>-</v>
      </c>
      <c r="BF134" s="58">
        <v>8</v>
      </c>
      <c r="BG134" s="358"/>
      <c r="BH134" s="17">
        <f>BM133</f>
        <v>3</v>
      </c>
      <c r="BI134" s="18" t="s">
        <v>19</v>
      </c>
      <c r="BJ134" s="18">
        <f>BN133</f>
        <v>0</v>
      </c>
      <c r="BK134" s="19" t="s">
        <v>7</v>
      </c>
      <c r="BL134" s="38"/>
      <c r="BM134" s="250"/>
      <c r="BN134" s="3"/>
      <c r="BO134" s="250"/>
      <c r="BP134" s="3"/>
      <c r="BQ134" s="254"/>
      <c r="BR134" s="3"/>
      <c r="BS134" s="3"/>
      <c r="BT134" s="254"/>
    </row>
    <row r="135" spans="1:72" ht="9" customHeight="1">
      <c r="A135" s="38"/>
      <c r="B135" s="99" t="s">
        <v>215</v>
      </c>
      <c r="C135" s="100" t="s">
        <v>221</v>
      </c>
      <c r="D135" s="27">
        <f>IF(J132="","",J132)</f>
        <v>9</v>
      </c>
      <c r="E135" s="24" t="str">
        <f aca="true" t="shared" si="40" ref="E135:E143">IF(D135="","","-")</f>
        <v>-</v>
      </c>
      <c r="F135" s="28">
        <f>IF(H132="","",H132)</f>
        <v>15</v>
      </c>
      <c r="G135" s="345" t="str">
        <f>IF(K132="","",IF(K132="○","×",IF(K132="×","○")))</f>
        <v>×</v>
      </c>
      <c r="H135" s="348"/>
      <c r="I135" s="349"/>
      <c r="J135" s="349"/>
      <c r="K135" s="350"/>
      <c r="L135" s="54">
        <v>15</v>
      </c>
      <c r="M135" s="24" t="str">
        <f t="shared" si="37"/>
        <v>-</v>
      </c>
      <c r="N135" s="56">
        <v>7</v>
      </c>
      <c r="O135" s="406" t="str">
        <f>IF(L135&lt;&gt;"",IF(L135&gt;N135,IF(L136&gt;N136,"○",IF(L137&gt;N137,"○","×")),IF(L136&gt;N136,IF(L137&gt;N137,"○","×"),"×")),"")</f>
        <v>○</v>
      </c>
      <c r="P135" s="54">
        <v>13</v>
      </c>
      <c r="Q135" s="24" t="str">
        <f t="shared" si="38"/>
        <v>-</v>
      </c>
      <c r="R135" s="56">
        <v>15</v>
      </c>
      <c r="S135" s="365" t="str">
        <f>IF(P135&lt;&gt;"",IF(P135&gt;R135,IF(P136&gt;R136,"○",IF(P137&gt;R137,"○","×")),IF(P136&gt;R136,IF(P137&gt;R137,"○","×"),"×")),"")</f>
        <v>○</v>
      </c>
      <c r="T135" s="311" t="s">
        <v>22</v>
      </c>
      <c r="U135" s="302"/>
      <c r="V135" s="302"/>
      <c r="W135" s="303"/>
      <c r="X135" s="38"/>
      <c r="Y135" s="251"/>
      <c r="Z135" s="252"/>
      <c r="AA135" s="251"/>
      <c r="AB135" s="252"/>
      <c r="AC135" s="253"/>
      <c r="AD135" s="252"/>
      <c r="AE135" s="252"/>
      <c r="AF135" s="253"/>
      <c r="AG135" s="38"/>
      <c r="AH135" s="38"/>
      <c r="AI135" s="324" t="s">
        <v>198</v>
      </c>
      <c r="AJ135" s="325"/>
      <c r="AK135" s="325"/>
      <c r="AL135" s="325"/>
      <c r="AM135" s="326" t="s">
        <v>199</v>
      </c>
      <c r="AN135" s="326"/>
      <c r="AO135" s="326"/>
      <c r="AP135" s="326"/>
      <c r="AQ135" s="327"/>
      <c r="AR135" s="27">
        <f>IF(BF126="","",BF126)</f>
        <v>13</v>
      </c>
      <c r="AS135" s="24" t="str">
        <f t="shared" si="36"/>
        <v>-</v>
      </c>
      <c r="AT135" s="28">
        <f>IF(BD126="","",BD126)</f>
        <v>15</v>
      </c>
      <c r="AU135" s="445" t="str">
        <f>IF(BG126="","",IF(BG126="○","×",IF(BG126="×","○")))</f>
        <v>×</v>
      </c>
      <c r="AV135" s="5">
        <f>IF(BF129="","",BF129)</f>
        <v>10</v>
      </c>
      <c r="AW135" s="29" t="str">
        <f t="shared" si="39"/>
        <v>-</v>
      </c>
      <c r="AX135" s="28">
        <f>IF(BD129="","",BD129)</f>
        <v>15</v>
      </c>
      <c r="AY135" s="445" t="str">
        <f>IF(BG129="","",IF(BG129="○","×",IF(BG129="×","○")))</f>
        <v>×</v>
      </c>
      <c r="AZ135" s="13">
        <f>IF(BF132="","",BF132)</f>
        <v>5</v>
      </c>
      <c r="BA135" s="24" t="str">
        <f>IF(AZ135="","","-")</f>
        <v>-</v>
      </c>
      <c r="BB135" s="33">
        <f>IF(BD132="","",BD132)</f>
        <v>15</v>
      </c>
      <c r="BC135" s="445" t="str">
        <f>IF(BG132="","",IF(BG132="○","×",IF(BG132="×","○")))</f>
        <v>×</v>
      </c>
      <c r="BD135" s="436"/>
      <c r="BE135" s="437"/>
      <c r="BF135" s="437"/>
      <c r="BG135" s="438"/>
      <c r="BH135" s="311" t="s">
        <v>24</v>
      </c>
      <c r="BI135" s="302"/>
      <c r="BJ135" s="302"/>
      <c r="BK135" s="303"/>
      <c r="BL135" s="38"/>
      <c r="BM135" s="251"/>
      <c r="BN135" s="252"/>
      <c r="BO135" s="251"/>
      <c r="BP135" s="252"/>
      <c r="BQ135" s="253"/>
      <c r="BR135" s="252"/>
      <c r="BS135" s="252"/>
      <c r="BT135" s="253"/>
    </row>
    <row r="136" spans="1:72" ht="9" customHeight="1">
      <c r="A136" s="38"/>
      <c r="B136" s="99" t="s">
        <v>216</v>
      </c>
      <c r="C136" s="100" t="s">
        <v>221</v>
      </c>
      <c r="D136" s="27">
        <f>IF(J133="","",J133)</f>
        <v>13</v>
      </c>
      <c r="E136" s="24" t="str">
        <f t="shared" si="40"/>
        <v>-</v>
      </c>
      <c r="F136" s="28">
        <f>IF(H133="","",H133)</f>
        <v>15</v>
      </c>
      <c r="G136" s="346" t="str">
        <f>IF(I133="","",I133)</f>
        <v>-</v>
      </c>
      <c r="H136" s="351"/>
      <c r="I136" s="352"/>
      <c r="J136" s="352"/>
      <c r="K136" s="353"/>
      <c r="L136" s="54">
        <v>15</v>
      </c>
      <c r="M136" s="24" t="str">
        <f t="shared" si="37"/>
        <v>-</v>
      </c>
      <c r="N136" s="56">
        <v>8</v>
      </c>
      <c r="O136" s="384"/>
      <c r="P136" s="54">
        <v>15</v>
      </c>
      <c r="Q136" s="24" t="str">
        <f t="shared" si="38"/>
        <v>-</v>
      </c>
      <c r="R136" s="56">
        <v>11</v>
      </c>
      <c r="S136" s="357"/>
      <c r="T136" s="304"/>
      <c r="U136" s="301"/>
      <c r="V136" s="301"/>
      <c r="W136" s="298"/>
      <c r="X136" s="38"/>
      <c r="Y136" s="250">
        <f>COUNTIF(D135:S137,"○")</f>
        <v>2</v>
      </c>
      <c r="Z136" s="3">
        <f>COUNTIF(D135:S137,"×")</f>
        <v>1</v>
      </c>
      <c r="AA136" s="255">
        <f>(IF((D135&gt;F135),1,0))+(IF((D136&gt;F136),1,0))+(IF((D137&gt;F137),1,0))+(IF((H135&gt;J135),1,0))+(IF((H136&gt;J136),1,0))+(IF((H137&gt;J137),1,0))+(IF((L135&gt;N135),1,0))+(IF((L136&gt;N136),1,0))+(IF((L137&gt;N137),1,0))+(IF((P135&gt;R135),1,0))+(IF((P136&gt;R136),1,0))+(IF((P137&gt;R137),1,0))</f>
        <v>4</v>
      </c>
      <c r="AB136" s="256">
        <f>(IF((D135&lt;F135),1,0))+(IF((D136&lt;F136),1,0))+(IF((D137&lt;F137),1,0))+(IF((H135&lt;J135),1,0))+(IF((H136&lt;J136),1,0))+(IF((H137&lt;J137),1,0))+(IF((L135&lt;N135),1,0))+(IF((L136&lt;N136),1,0))+(IF((L137&lt;N137),1,0))+(IF((P135&lt;R135),1,0))+(IF((P136&lt;R136),1,0))+(IF((P137&lt;R137),1,0))</f>
        <v>3</v>
      </c>
      <c r="AC136" s="257">
        <f>AA136-AB136</f>
        <v>1</v>
      </c>
      <c r="AD136" s="3">
        <f>SUM(D135:D137,H135:H137,L135:L137,P135:P137)</f>
        <v>95</v>
      </c>
      <c r="AE136" s="3">
        <f>SUM(F135:F137,J135:J137,N135:N137,R135:R137)</f>
        <v>85</v>
      </c>
      <c r="AF136" s="254">
        <f>AD136-AE136</f>
        <v>10</v>
      </c>
      <c r="AG136" s="38"/>
      <c r="AH136" s="38"/>
      <c r="AI136" s="299" t="s">
        <v>200</v>
      </c>
      <c r="AJ136" s="300"/>
      <c r="AK136" s="300"/>
      <c r="AL136" s="300"/>
      <c r="AM136" s="297" t="s">
        <v>366</v>
      </c>
      <c r="AN136" s="297"/>
      <c r="AO136" s="297"/>
      <c r="AP136" s="297"/>
      <c r="AQ136" s="320"/>
      <c r="AR136" s="27">
        <f>IF(BF127="","",BF127)</f>
        <v>11</v>
      </c>
      <c r="AS136" s="24" t="str">
        <f t="shared" si="36"/>
        <v>-</v>
      </c>
      <c r="AT136" s="28">
        <f>IF(BD127="","",BD127)</f>
        <v>15</v>
      </c>
      <c r="AU136" s="446"/>
      <c r="AV136" s="5">
        <f>IF(BF130="","",BF130)</f>
        <v>11</v>
      </c>
      <c r="AW136" s="24" t="str">
        <f t="shared" si="39"/>
        <v>-</v>
      </c>
      <c r="AX136" s="28">
        <f>IF(BD130="","",BD130)</f>
        <v>15</v>
      </c>
      <c r="AY136" s="446"/>
      <c r="AZ136" s="5">
        <f>IF(BF133="","",BF133)</f>
        <v>15</v>
      </c>
      <c r="BA136" s="24" t="str">
        <f>IF(AZ136="","","-")</f>
        <v>-</v>
      </c>
      <c r="BB136" s="28">
        <f>IF(BD133="","",BD133)</f>
        <v>12</v>
      </c>
      <c r="BC136" s="446"/>
      <c r="BD136" s="439"/>
      <c r="BE136" s="440"/>
      <c r="BF136" s="440"/>
      <c r="BG136" s="441"/>
      <c r="BH136" s="304"/>
      <c r="BI136" s="301"/>
      <c r="BJ136" s="301"/>
      <c r="BK136" s="298"/>
      <c r="BL136" s="38"/>
      <c r="BM136" s="250">
        <f>COUNTIF(AR135:BG137,"○")</f>
        <v>0</v>
      </c>
      <c r="BN136" s="3">
        <f>COUNTIF(AR135:BG137,"×")</f>
        <v>3</v>
      </c>
      <c r="BO136" s="255">
        <f>(IF((AR135&gt;AT135),1,0))+(IF((AR136&gt;AT136),1,0))+(IF((AR137&gt;AT137),1,0))+(IF((AV135&gt;AX135),1,0))+(IF((AV136&gt;AX136),1,0))+(IF((AV137&gt;AX137),1,0))+(IF((AZ135&gt;BB135),1,0))+(IF((AZ136&gt;BB136),1,0))+(IF((AZ137&gt;BB137),1,0))+(IF((BD135&gt;BF135),1,0))+(IF((BD136&gt;BF136),1,0))+(IF((BD137&gt;BF137),1,0))</f>
        <v>1</v>
      </c>
      <c r="BP136" s="256">
        <f>(IF((AR135&lt;AT135),1,0))+(IF((AR136&lt;AT136),1,0))+(IF((AR137&lt;AT137),1,0))+(IF((AV135&lt;AX135),1,0))+(IF((AV136&lt;AX136),1,0))+(IF((AV137&lt;AX137),1,0))+(IF((AZ135&lt;BB135),1,0))+(IF((AZ136&lt;BB136),1,0))+(IF((AZ137&lt;BB137),1,0))+(IF((BD135&lt;BF135),1,0))+(IF((BD136&lt;BF136),1,0))+(IF((BD137&lt;BF137),1,0))</f>
        <v>6</v>
      </c>
      <c r="BQ136" s="257">
        <f>BO136-BP136</f>
        <v>-5</v>
      </c>
      <c r="BR136" s="3">
        <f>SUM(AR135:AR137,AV135:AV137,AZ135:AZ137,BD135:BD137)</f>
        <v>73</v>
      </c>
      <c r="BS136" s="3">
        <f>SUM(AT135:AT137,AX135:AX137,BB135:BB137,BF135:BF137)</f>
        <v>102</v>
      </c>
      <c r="BT136" s="254">
        <f>BR136-BS136</f>
        <v>-29</v>
      </c>
    </row>
    <row r="137" spans="1:72" ht="9" customHeight="1" thickBot="1">
      <c r="A137" s="38"/>
      <c r="B137" s="99"/>
      <c r="C137" s="119" t="s">
        <v>28</v>
      </c>
      <c r="D137" s="30">
        <f>IF(J134="","",J134)</f>
      </c>
      <c r="E137" s="24">
        <f t="shared" si="40"/>
      </c>
      <c r="F137" s="31">
        <f>IF(H134="","",H134)</f>
      </c>
      <c r="G137" s="347">
        <f>IF(I134="","",I134)</f>
      </c>
      <c r="H137" s="354"/>
      <c r="I137" s="355"/>
      <c r="J137" s="355"/>
      <c r="K137" s="356"/>
      <c r="L137" s="55"/>
      <c r="M137" s="24">
        <f t="shared" si="37"/>
      </c>
      <c r="N137" s="58"/>
      <c r="O137" s="385"/>
      <c r="P137" s="55">
        <v>15</v>
      </c>
      <c r="Q137" s="26" t="str">
        <f t="shared" si="38"/>
        <v>-</v>
      </c>
      <c r="R137" s="58">
        <v>14</v>
      </c>
      <c r="S137" s="358"/>
      <c r="T137" s="17">
        <f>Y136</f>
        <v>2</v>
      </c>
      <c r="U137" s="18" t="s">
        <v>19</v>
      </c>
      <c r="V137" s="18">
        <f>Z136</f>
        <v>1</v>
      </c>
      <c r="W137" s="19" t="s">
        <v>7</v>
      </c>
      <c r="X137" s="38"/>
      <c r="Y137" s="258"/>
      <c r="Z137" s="259"/>
      <c r="AA137" s="258"/>
      <c r="AB137" s="259"/>
      <c r="AC137" s="260"/>
      <c r="AD137" s="259"/>
      <c r="AE137" s="259"/>
      <c r="AF137" s="260"/>
      <c r="AG137" s="38"/>
      <c r="AH137" s="38"/>
      <c r="AI137" s="390"/>
      <c r="AJ137" s="391"/>
      <c r="AK137" s="391"/>
      <c r="AL137" s="391"/>
      <c r="AM137" s="391" t="s">
        <v>30</v>
      </c>
      <c r="AN137" s="391"/>
      <c r="AO137" s="391"/>
      <c r="AP137" s="391"/>
      <c r="AQ137" s="392"/>
      <c r="AR137" s="34">
        <f>IF(BF128="","",BF128)</f>
      </c>
      <c r="AS137" s="35">
        <f t="shared" si="36"/>
      </c>
      <c r="AT137" s="36">
        <f>IF(BD128="","",BD128)</f>
      </c>
      <c r="AU137" s="418"/>
      <c r="AV137" s="37">
        <f>IF(BF131="","",BF131)</f>
      </c>
      <c r="AW137" s="35">
        <f t="shared" si="39"/>
      </c>
      <c r="AX137" s="36">
        <f>IF(BD131="","",BD131)</f>
      </c>
      <c r="AY137" s="418"/>
      <c r="AZ137" s="37">
        <f>IF(BF134="","",BF134)</f>
        <v>8</v>
      </c>
      <c r="BA137" s="35" t="str">
        <f>IF(AZ137="","","-")</f>
        <v>-</v>
      </c>
      <c r="BB137" s="36">
        <f>IF(BD134="","",BD134)</f>
        <v>15</v>
      </c>
      <c r="BC137" s="418"/>
      <c r="BD137" s="442"/>
      <c r="BE137" s="443"/>
      <c r="BF137" s="443"/>
      <c r="BG137" s="444"/>
      <c r="BH137" s="20">
        <f>BM136</f>
        <v>0</v>
      </c>
      <c r="BI137" s="21" t="s">
        <v>19</v>
      </c>
      <c r="BJ137" s="21">
        <f>BN136</f>
        <v>3</v>
      </c>
      <c r="BK137" s="22" t="s">
        <v>7</v>
      </c>
      <c r="BL137" s="38"/>
      <c r="BM137" s="258"/>
      <c r="BN137" s="259"/>
      <c r="BO137" s="258"/>
      <c r="BP137" s="259"/>
      <c r="BQ137" s="260"/>
      <c r="BR137" s="259"/>
      <c r="BS137" s="259"/>
      <c r="BT137" s="260"/>
    </row>
    <row r="138" spans="1:72" ht="9" customHeight="1">
      <c r="A138" s="38"/>
      <c r="B138" s="225" t="s">
        <v>217</v>
      </c>
      <c r="C138" s="226" t="s">
        <v>222</v>
      </c>
      <c r="D138" s="27">
        <f>IF(N132="","",N132)</f>
        <v>6</v>
      </c>
      <c r="E138" s="29" t="str">
        <f t="shared" si="40"/>
        <v>-</v>
      </c>
      <c r="F138" s="28">
        <f>IF(L132="","",L132)</f>
        <v>15</v>
      </c>
      <c r="G138" s="345" t="str">
        <f>IF(O132="","",IF(O132="○","×",IF(O132="×","○")))</f>
        <v>×</v>
      </c>
      <c r="H138" s="5">
        <f>IF(N135="","",N135)</f>
        <v>7</v>
      </c>
      <c r="I138" s="24" t="str">
        <f aca="true" t="shared" si="41" ref="I138:I143">IF(H138="","","-")</f>
        <v>-</v>
      </c>
      <c r="J138" s="28">
        <f>IF(L135="","",L135)</f>
        <v>15</v>
      </c>
      <c r="K138" s="345" t="str">
        <f>IF(O135="","",IF(O135="○","×",IF(O135="×","○")))</f>
        <v>×</v>
      </c>
      <c r="L138" s="348"/>
      <c r="M138" s="349"/>
      <c r="N138" s="349"/>
      <c r="O138" s="350"/>
      <c r="P138" s="54">
        <v>11</v>
      </c>
      <c r="Q138" s="24" t="str">
        <f t="shared" si="38"/>
        <v>-</v>
      </c>
      <c r="R138" s="56">
        <v>15</v>
      </c>
      <c r="S138" s="357" t="str">
        <f>IF(P138&lt;&gt;"",IF(P138&gt;R138,IF(P139&gt;R139,"○",IF(P140&gt;R140,"○","×")),IF(P139&gt;R139,IF(P140&gt;R140,"○","×"),"×")),"")</f>
        <v>○</v>
      </c>
      <c r="T138" s="311" t="s">
        <v>380</v>
      </c>
      <c r="U138" s="302"/>
      <c r="V138" s="302"/>
      <c r="W138" s="303"/>
      <c r="X138" s="38"/>
      <c r="Y138" s="250"/>
      <c r="Z138" s="3"/>
      <c r="AA138" s="250"/>
      <c r="AB138" s="3"/>
      <c r="AC138" s="254"/>
      <c r="AD138" s="3"/>
      <c r="AE138" s="3"/>
      <c r="AF138" s="254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</row>
    <row r="139" spans="1:72" ht="9" customHeight="1">
      <c r="A139" s="38"/>
      <c r="B139" s="11" t="s">
        <v>218</v>
      </c>
      <c r="C139" s="91" t="s">
        <v>223</v>
      </c>
      <c r="D139" s="27">
        <f>IF(N133="","",N133)</f>
        <v>8</v>
      </c>
      <c r="E139" s="24" t="str">
        <f t="shared" si="40"/>
        <v>-</v>
      </c>
      <c r="F139" s="28">
        <f>IF(L133="","",L133)</f>
        <v>15</v>
      </c>
      <c r="G139" s="346">
        <f>IF(I136="","",I136)</f>
      </c>
      <c r="H139" s="5">
        <f>IF(N136="","",N136)</f>
        <v>8</v>
      </c>
      <c r="I139" s="24" t="str">
        <f t="shared" si="41"/>
        <v>-</v>
      </c>
      <c r="J139" s="28">
        <f>IF(L136="","",L136)</f>
        <v>15</v>
      </c>
      <c r="K139" s="346" t="str">
        <f>IF(M136="","",M136)</f>
        <v>-</v>
      </c>
      <c r="L139" s="351"/>
      <c r="M139" s="352"/>
      <c r="N139" s="352"/>
      <c r="O139" s="353"/>
      <c r="P139" s="54">
        <v>15</v>
      </c>
      <c r="Q139" s="24" t="str">
        <f t="shared" si="38"/>
        <v>-</v>
      </c>
      <c r="R139" s="56">
        <v>10</v>
      </c>
      <c r="S139" s="357"/>
      <c r="T139" s="304"/>
      <c r="U139" s="301"/>
      <c r="V139" s="301"/>
      <c r="W139" s="298"/>
      <c r="X139" s="38"/>
      <c r="Y139" s="250">
        <f>COUNTIF(D138:S140,"○")</f>
        <v>1</v>
      </c>
      <c r="Z139" s="3">
        <f>COUNTIF(D138:S140,"×")</f>
        <v>2</v>
      </c>
      <c r="AA139" s="255">
        <f>(IF((D138&gt;F138),1,0))+(IF((D139&gt;F139),1,0))+(IF((D140&gt;F140),1,0))+(IF((H138&gt;J138),1,0))+(IF((H139&gt;J139),1,0))+(IF((H140&gt;J140),1,0))+(IF((L138&gt;N138),1,0))+(IF((L139&gt;N139),1,0))+(IF((L140&gt;N140),1,0))+(IF((P138&gt;R138),1,0))+(IF((P139&gt;R139),1,0))+(IF((P140&gt;R140),1,0))</f>
        <v>2</v>
      </c>
      <c r="AB139" s="256">
        <f>(IF((D138&lt;F138),1,0))+(IF((D139&lt;F139),1,0))+(IF((D140&lt;F140),1,0))+(IF((H138&lt;J138),1,0))+(IF((H139&lt;J139),1,0))+(IF((H140&lt;J140),1,0))+(IF((L138&lt;N138),1,0))+(IF((L139&lt;N139),1,0))+(IF((L140&lt;N140),1,0))+(IF((P138&lt;R138),1,0))+(IF((P139&lt;R139),1,0))+(IF((P140&lt;R140),1,0))</f>
        <v>5</v>
      </c>
      <c r="AC139" s="257">
        <f>AA139-AB139</f>
        <v>-3</v>
      </c>
      <c r="AD139" s="3">
        <f>SUM(D138:D140,H138:H140,L138:L140,P138:P140)</f>
        <v>70</v>
      </c>
      <c r="AE139" s="3">
        <f>SUM(F138:F140,J138:J140,N138:N140,R138:R140)</f>
        <v>99</v>
      </c>
      <c r="AF139" s="254">
        <f>AD139-AE139</f>
        <v>-29</v>
      </c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</row>
    <row r="140" spans="1:72" ht="9" customHeight="1">
      <c r="A140" s="38"/>
      <c r="B140" s="6"/>
      <c r="C140" s="14" t="s">
        <v>35</v>
      </c>
      <c r="D140" s="30">
        <f>IF(N134="","",N134)</f>
      </c>
      <c r="E140" s="26">
        <f t="shared" si="40"/>
      </c>
      <c r="F140" s="31">
        <f>IF(L134="","",L134)</f>
      </c>
      <c r="G140" s="347">
        <f>IF(I137="","",I137)</f>
      </c>
      <c r="H140" s="8">
        <f>IF(N137="","",N137)</f>
      </c>
      <c r="I140" s="24">
        <f t="shared" si="41"/>
      </c>
      <c r="J140" s="31">
        <f>IF(L137="","",L137)</f>
      </c>
      <c r="K140" s="347">
        <f>IF(M137="","",M137)</f>
      </c>
      <c r="L140" s="354"/>
      <c r="M140" s="355"/>
      <c r="N140" s="355"/>
      <c r="O140" s="356"/>
      <c r="P140" s="55">
        <v>15</v>
      </c>
      <c r="Q140" s="24" t="str">
        <f t="shared" si="38"/>
        <v>-</v>
      </c>
      <c r="R140" s="58">
        <v>14</v>
      </c>
      <c r="S140" s="358"/>
      <c r="T140" s="17">
        <f>Y139</f>
        <v>1</v>
      </c>
      <c r="U140" s="18" t="s">
        <v>19</v>
      </c>
      <c r="V140" s="18">
        <f>Z139</f>
        <v>2</v>
      </c>
      <c r="W140" s="19" t="s">
        <v>7</v>
      </c>
      <c r="X140" s="38"/>
      <c r="Y140" s="250"/>
      <c r="Z140" s="3"/>
      <c r="AA140" s="250"/>
      <c r="AB140" s="3"/>
      <c r="AC140" s="254"/>
      <c r="AD140" s="3"/>
      <c r="AE140" s="3"/>
      <c r="AF140" s="254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</row>
    <row r="141" spans="1:72" ht="9" customHeight="1">
      <c r="A141" s="38"/>
      <c r="B141" s="11" t="s">
        <v>219</v>
      </c>
      <c r="C141" s="91" t="s">
        <v>224</v>
      </c>
      <c r="D141" s="27">
        <f>IF(R132="","",R132)</f>
        <v>6</v>
      </c>
      <c r="E141" s="24" t="str">
        <f t="shared" si="40"/>
        <v>-</v>
      </c>
      <c r="F141" s="28">
        <f>IF(P132="","",P132)</f>
        <v>15</v>
      </c>
      <c r="G141" s="445" t="str">
        <f>IF(S132="","",IF(S132="○","×",IF(S132="×","○")))</f>
        <v>×</v>
      </c>
      <c r="H141" s="5">
        <f>IF(R135="","",R135)</f>
        <v>15</v>
      </c>
      <c r="I141" s="29" t="str">
        <f t="shared" si="41"/>
        <v>-</v>
      </c>
      <c r="J141" s="28">
        <f>IF(P135="","",P135)</f>
        <v>13</v>
      </c>
      <c r="K141" s="445" t="str">
        <f>IF(S135="","",IF(S135="○","×",IF(S135="×","○")))</f>
        <v>×</v>
      </c>
      <c r="L141" s="13">
        <f>IF(R138="","",R138)</f>
        <v>15</v>
      </c>
      <c r="M141" s="24" t="str">
        <f>IF(L141="","","-")</f>
        <v>-</v>
      </c>
      <c r="N141" s="33">
        <f>IF(P138="","",P138)</f>
        <v>11</v>
      </c>
      <c r="O141" s="445" t="str">
        <f>IF(S138="","",IF(S138="○","×",IF(S138="×","○")))</f>
        <v>×</v>
      </c>
      <c r="P141" s="436"/>
      <c r="Q141" s="437"/>
      <c r="R141" s="437"/>
      <c r="S141" s="438"/>
      <c r="T141" s="311" t="s">
        <v>381</v>
      </c>
      <c r="U141" s="302"/>
      <c r="V141" s="302"/>
      <c r="W141" s="303"/>
      <c r="X141" s="38"/>
      <c r="Y141" s="251"/>
      <c r="Z141" s="252"/>
      <c r="AA141" s="251"/>
      <c r="AB141" s="252"/>
      <c r="AC141" s="253"/>
      <c r="AD141" s="252"/>
      <c r="AE141" s="252"/>
      <c r="AF141" s="253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</row>
    <row r="142" spans="1:72" ht="9" customHeight="1">
      <c r="A142" s="38"/>
      <c r="B142" s="11" t="s">
        <v>220</v>
      </c>
      <c r="C142" s="91" t="s">
        <v>224</v>
      </c>
      <c r="D142" s="27">
        <f>IF(R133="","",R133)</f>
        <v>8</v>
      </c>
      <c r="E142" s="24" t="str">
        <f t="shared" si="40"/>
        <v>-</v>
      </c>
      <c r="F142" s="28">
        <f>IF(P133="","",P133)</f>
        <v>15</v>
      </c>
      <c r="G142" s="446"/>
      <c r="H142" s="5">
        <f>IF(R136="","",R136)</f>
        <v>11</v>
      </c>
      <c r="I142" s="24" t="str">
        <f t="shared" si="41"/>
        <v>-</v>
      </c>
      <c r="J142" s="28">
        <f>IF(P136="","",P136)</f>
        <v>15</v>
      </c>
      <c r="K142" s="446"/>
      <c r="L142" s="5">
        <f>IF(R139="","",R139)</f>
        <v>10</v>
      </c>
      <c r="M142" s="24" t="str">
        <f>IF(L142="","","-")</f>
        <v>-</v>
      </c>
      <c r="N142" s="28">
        <f>IF(P139="","",P139)</f>
        <v>15</v>
      </c>
      <c r="O142" s="446"/>
      <c r="P142" s="439"/>
      <c r="Q142" s="440"/>
      <c r="R142" s="440"/>
      <c r="S142" s="441"/>
      <c r="T142" s="304"/>
      <c r="U142" s="301"/>
      <c r="V142" s="301"/>
      <c r="W142" s="298"/>
      <c r="X142" s="38"/>
      <c r="Y142" s="250">
        <f>COUNTIF(D141:S143,"○")</f>
        <v>0</v>
      </c>
      <c r="Z142" s="3">
        <f>COUNTIF(D141:S143,"×")</f>
        <v>3</v>
      </c>
      <c r="AA142" s="255">
        <f>(IF((D141&gt;F141),1,0))+(IF((D142&gt;F142),1,0))+(IF((D143&gt;F143),1,0))+(IF((H141&gt;J141),1,0))+(IF((H142&gt;J142),1,0))+(IF((H143&gt;J143),1,0))+(IF((L141&gt;N141),1,0))+(IF((L142&gt;N142),1,0))+(IF((L143&gt;N143),1,0))+(IF((P141&gt;R141),1,0))+(IF((P142&gt;R142),1,0))+(IF((P143&gt;R143),1,0))</f>
        <v>2</v>
      </c>
      <c r="AB142" s="256">
        <f>(IF((D141&lt;F141),1,0))+(IF((D142&lt;F142),1,0))+(IF((D143&lt;F143),1,0))+(IF((H141&lt;J141),1,0))+(IF((H142&lt;J142),1,0))+(IF((H143&lt;J143),1,0))+(IF((L141&lt;N141),1,0))+(IF((L142&lt;N142),1,0))+(IF((L143&lt;N143),1,0))+(IF((P141&lt;R141),1,0))+(IF((P142&lt;R142),1,0))+(IF((P143&lt;R143),1,0))</f>
        <v>6</v>
      </c>
      <c r="AC142" s="257">
        <f>AA142-AB142</f>
        <v>-4</v>
      </c>
      <c r="AD142" s="3">
        <f>SUM(D141:D143,H141:H143,L141:L143,P141:P143)</f>
        <v>93</v>
      </c>
      <c r="AE142" s="3">
        <f>SUM(F141:F143,J141:J143,N141:N143,R141:R143)</f>
        <v>114</v>
      </c>
      <c r="AF142" s="254">
        <f>AD142-AE142</f>
        <v>-21</v>
      </c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</row>
    <row r="143" spans="1:72" ht="9" customHeight="1" thickBot="1">
      <c r="A143" s="38"/>
      <c r="B143" s="12"/>
      <c r="C143" s="90" t="s">
        <v>28</v>
      </c>
      <c r="D143" s="34">
        <f>IF(R134="","",R134)</f>
      </c>
      <c r="E143" s="35">
        <f t="shared" si="40"/>
      </c>
      <c r="F143" s="36">
        <f>IF(P134="","",P134)</f>
      </c>
      <c r="G143" s="418"/>
      <c r="H143" s="37">
        <f>IF(R137="","",R137)</f>
        <v>14</v>
      </c>
      <c r="I143" s="35" t="str">
        <f t="shared" si="41"/>
        <v>-</v>
      </c>
      <c r="J143" s="36">
        <f>IF(P137="","",P137)</f>
        <v>15</v>
      </c>
      <c r="K143" s="418"/>
      <c r="L143" s="37">
        <f>IF(R140="","",R140)</f>
        <v>14</v>
      </c>
      <c r="M143" s="35" t="str">
        <f>IF(L143="","","-")</f>
        <v>-</v>
      </c>
      <c r="N143" s="36">
        <f>IF(P140="","",P140)</f>
        <v>15</v>
      </c>
      <c r="O143" s="418"/>
      <c r="P143" s="442"/>
      <c r="Q143" s="443"/>
      <c r="R143" s="443"/>
      <c r="S143" s="444"/>
      <c r="T143" s="20">
        <f>Y142</f>
        <v>0</v>
      </c>
      <c r="U143" s="21" t="s">
        <v>19</v>
      </c>
      <c r="V143" s="21">
        <f>Z142</f>
        <v>3</v>
      </c>
      <c r="W143" s="22" t="s">
        <v>7</v>
      </c>
      <c r="X143" s="38"/>
      <c r="Y143" s="258"/>
      <c r="Z143" s="259"/>
      <c r="AA143" s="258"/>
      <c r="AB143" s="259"/>
      <c r="AC143" s="260"/>
      <c r="AD143" s="259"/>
      <c r="AE143" s="259"/>
      <c r="AF143" s="260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</row>
    <row r="144" spans="1:72" ht="9" customHeight="1">
      <c r="A144" s="38"/>
      <c r="Y144" s="41"/>
      <c r="Z144" s="41"/>
      <c r="AA144" s="41"/>
      <c r="AB144" s="41"/>
      <c r="AC144" s="41"/>
      <c r="AD144" s="41"/>
      <c r="AE144" s="41"/>
      <c r="BR144" s="41"/>
      <c r="BS144" s="41"/>
      <c r="BT144" s="41"/>
    </row>
    <row r="145" spans="1:72" ht="9" customHeight="1">
      <c r="A145" s="38"/>
      <c r="Y145" s="41"/>
      <c r="Z145" s="41"/>
      <c r="AA145" s="41"/>
      <c r="AB145" s="41"/>
      <c r="AC145" s="41"/>
      <c r="AD145" s="41"/>
      <c r="AE145" s="41"/>
      <c r="BR145" s="41"/>
      <c r="BS145" s="41"/>
      <c r="BT145" s="41"/>
    </row>
    <row r="146" spans="1:72" ht="9" customHeight="1" thickBo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42"/>
      <c r="V146" s="42"/>
      <c r="W146" s="42"/>
      <c r="X146" s="42"/>
      <c r="Y146" s="42"/>
      <c r="Z146" s="42"/>
      <c r="AA146" s="42"/>
      <c r="AB146" s="38"/>
      <c r="AC146" s="41"/>
      <c r="AD146" s="41"/>
      <c r="AE146" s="41"/>
      <c r="BR146" s="41"/>
      <c r="BS146" s="41"/>
      <c r="BT146" s="41"/>
    </row>
    <row r="147" spans="1:72" ht="9" customHeight="1">
      <c r="A147" s="38"/>
      <c r="B147" s="537" t="s">
        <v>100</v>
      </c>
      <c r="C147" s="537"/>
      <c r="D147" s="537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7"/>
      <c r="Z147" s="537"/>
      <c r="AA147" s="537"/>
      <c r="AB147" s="537"/>
      <c r="AC147" s="537"/>
      <c r="AD147" s="537"/>
      <c r="AE147" s="38"/>
      <c r="AF147" s="38"/>
      <c r="AG147" s="38"/>
      <c r="AH147" s="38"/>
      <c r="AI147" s="328" t="s">
        <v>93</v>
      </c>
      <c r="AJ147" s="329"/>
      <c r="AK147" s="329"/>
      <c r="AL147" s="329"/>
      <c r="AM147" s="329"/>
      <c r="AN147" s="329"/>
      <c r="AO147" s="329"/>
      <c r="AP147" s="329"/>
      <c r="AQ147" s="330"/>
      <c r="AR147" s="416" t="str">
        <f>AI149</f>
        <v>杉長昌樹</v>
      </c>
      <c r="AS147" s="400"/>
      <c r="AT147" s="400"/>
      <c r="AU147" s="401"/>
      <c r="AV147" s="399" t="str">
        <f>AI152</f>
        <v>黒瀬雅彦</v>
      </c>
      <c r="AW147" s="400"/>
      <c r="AX147" s="400"/>
      <c r="AY147" s="401"/>
      <c r="AZ147" s="399" t="str">
        <f>AI155</f>
        <v>野口翔司</v>
      </c>
      <c r="BA147" s="400"/>
      <c r="BB147" s="400"/>
      <c r="BC147" s="401"/>
      <c r="BD147" s="399" t="str">
        <f>AI158</f>
        <v>南晴夫</v>
      </c>
      <c r="BE147" s="400"/>
      <c r="BF147" s="400"/>
      <c r="BG147" s="402"/>
      <c r="BH147" s="403" t="s">
        <v>1</v>
      </c>
      <c r="BI147" s="404"/>
      <c r="BJ147" s="404"/>
      <c r="BK147" s="405"/>
      <c r="BL147" s="38"/>
      <c r="BM147" s="393" t="s">
        <v>3</v>
      </c>
      <c r="BN147" s="395"/>
      <c r="BO147" s="393" t="s">
        <v>4</v>
      </c>
      <c r="BP147" s="394"/>
      <c r="BQ147" s="395"/>
      <c r="BR147" s="396" t="s">
        <v>5</v>
      </c>
      <c r="BS147" s="397"/>
      <c r="BT147" s="398"/>
    </row>
    <row r="148" spans="1:72" ht="9" customHeight="1" thickBot="1">
      <c r="A148" s="38"/>
      <c r="B148" s="537"/>
      <c r="C148" s="537"/>
      <c r="D148" s="537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  <c r="O148" s="537"/>
      <c r="P148" s="537"/>
      <c r="Q148" s="537"/>
      <c r="R148" s="537"/>
      <c r="S148" s="537"/>
      <c r="T148" s="537"/>
      <c r="U148" s="537"/>
      <c r="V148" s="537"/>
      <c r="W148" s="537"/>
      <c r="X148" s="537"/>
      <c r="Y148" s="537"/>
      <c r="Z148" s="537"/>
      <c r="AA148" s="537"/>
      <c r="AB148" s="537"/>
      <c r="AC148" s="537"/>
      <c r="AD148" s="537"/>
      <c r="AE148" s="38"/>
      <c r="AF148" s="38"/>
      <c r="AG148" s="38"/>
      <c r="AH148" s="38"/>
      <c r="AI148" s="331"/>
      <c r="AJ148" s="332"/>
      <c r="AK148" s="332"/>
      <c r="AL148" s="332"/>
      <c r="AM148" s="332"/>
      <c r="AN148" s="332"/>
      <c r="AO148" s="332"/>
      <c r="AP148" s="332"/>
      <c r="AQ148" s="333"/>
      <c r="AR148" s="417" t="str">
        <f>AI150</f>
        <v>坂下文美</v>
      </c>
      <c r="AS148" s="369"/>
      <c r="AT148" s="369"/>
      <c r="AU148" s="418"/>
      <c r="AV148" s="368" t="str">
        <f>AI153</f>
        <v>井上幸美</v>
      </c>
      <c r="AW148" s="369"/>
      <c r="AX148" s="369"/>
      <c r="AY148" s="418"/>
      <c r="AZ148" s="368" t="str">
        <f>AI156</f>
        <v>北池真記子</v>
      </c>
      <c r="BA148" s="369"/>
      <c r="BB148" s="369"/>
      <c r="BC148" s="418"/>
      <c r="BD148" s="368" t="str">
        <f>AI159</f>
        <v>坂上昌美</v>
      </c>
      <c r="BE148" s="369"/>
      <c r="BF148" s="369"/>
      <c r="BG148" s="370"/>
      <c r="BH148" s="371" t="s">
        <v>2</v>
      </c>
      <c r="BI148" s="372"/>
      <c r="BJ148" s="372"/>
      <c r="BK148" s="373"/>
      <c r="BL148" s="38"/>
      <c r="BM148" s="247" t="s">
        <v>6</v>
      </c>
      <c r="BN148" s="249" t="s">
        <v>7</v>
      </c>
      <c r="BO148" s="247" t="s">
        <v>26</v>
      </c>
      <c r="BP148" s="249" t="s">
        <v>8</v>
      </c>
      <c r="BQ148" s="248" t="s">
        <v>9</v>
      </c>
      <c r="BR148" s="249" t="s">
        <v>20</v>
      </c>
      <c r="BS148" s="249" t="s">
        <v>8</v>
      </c>
      <c r="BT148" s="248" t="s">
        <v>9</v>
      </c>
    </row>
    <row r="149" spans="1:72" ht="9" customHeight="1">
      <c r="A149" s="38"/>
      <c r="B149" s="537"/>
      <c r="C149" s="537"/>
      <c r="D149" s="537"/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/>
      <c r="P149" s="537"/>
      <c r="Q149" s="537"/>
      <c r="R149" s="537"/>
      <c r="S149" s="537"/>
      <c r="T149" s="537"/>
      <c r="U149" s="537"/>
      <c r="V149" s="537"/>
      <c r="W149" s="537"/>
      <c r="X149" s="537"/>
      <c r="Y149" s="537"/>
      <c r="Z149" s="537"/>
      <c r="AA149" s="537"/>
      <c r="AB149" s="537"/>
      <c r="AC149" s="537"/>
      <c r="AD149" s="537"/>
      <c r="AE149" s="38"/>
      <c r="AF149" s="38"/>
      <c r="AG149" s="38"/>
      <c r="AH149" s="38"/>
      <c r="AI149" s="374" t="s">
        <v>446</v>
      </c>
      <c r="AJ149" s="375"/>
      <c r="AK149" s="375"/>
      <c r="AL149" s="375"/>
      <c r="AM149" s="376" t="s">
        <v>225</v>
      </c>
      <c r="AN149" s="376"/>
      <c r="AO149" s="376"/>
      <c r="AP149" s="376"/>
      <c r="AQ149" s="377"/>
      <c r="AR149" s="378"/>
      <c r="AS149" s="379"/>
      <c r="AT149" s="379"/>
      <c r="AU149" s="380"/>
      <c r="AV149" s="54">
        <v>12</v>
      </c>
      <c r="AW149" s="24" t="str">
        <f>IF(AV149="","","-")</f>
        <v>-</v>
      </c>
      <c r="AX149" s="56">
        <v>15</v>
      </c>
      <c r="AY149" s="383" t="str">
        <f>IF(AV149&lt;&gt;"",IF(AV149&gt;AX149,IF(AV150&gt;AX150,"○",IF(AV151&gt;AX151,"○","×")),IF(AV150&gt;AX150,IF(AV151&gt;AX151,"○","×"),"×")),"")</f>
        <v>×</v>
      </c>
      <c r="AZ149" s="54">
        <v>15</v>
      </c>
      <c r="BA149" s="25" t="str">
        <f aca="true" t="shared" si="42" ref="BA149:BA154">IF(AZ149="","","-")</f>
        <v>-</v>
      </c>
      <c r="BB149" s="59">
        <v>11</v>
      </c>
      <c r="BC149" s="383" t="str">
        <f>IF(AZ149&lt;&gt;"",IF(AZ149&gt;BB149,IF(AZ150&gt;BB150,"○",IF(AZ151&gt;BB151,"○","×")),IF(AZ150&gt;BB150,IF(AZ151&gt;BB151,"○","×"),"×")),"")</f>
        <v>○</v>
      </c>
      <c r="BD149" s="60">
        <v>15</v>
      </c>
      <c r="BE149" s="25" t="str">
        <f aca="true" t="shared" si="43" ref="BE149:BE157">IF(BD149="","","-")</f>
        <v>-</v>
      </c>
      <c r="BF149" s="56">
        <v>5</v>
      </c>
      <c r="BG149" s="386" t="str">
        <f>IF(BD149&lt;&gt;"",IF(BD149&gt;BF149,IF(BD150&gt;BF150,"○",IF(BD151&gt;BF151,"○","×")),IF(BD150&gt;BF150,IF(BD151&gt;BF151,"○","×"),"×")),"")</f>
        <v>○</v>
      </c>
      <c r="BH149" s="387" t="s">
        <v>22</v>
      </c>
      <c r="BI149" s="388"/>
      <c r="BJ149" s="388"/>
      <c r="BK149" s="389"/>
      <c r="BL149" s="38"/>
      <c r="BM149" s="250"/>
      <c r="BN149" s="3"/>
      <c r="BO149" s="251"/>
      <c r="BP149" s="252"/>
      <c r="BQ149" s="253"/>
      <c r="BR149" s="3"/>
      <c r="BS149" s="3"/>
      <c r="BT149" s="254"/>
    </row>
    <row r="150" spans="1:72" ht="9" customHeight="1" thickBot="1">
      <c r="A150" s="38"/>
      <c r="B150" s="120" t="str">
        <f>AI152</f>
        <v>黒瀬雅彦</v>
      </c>
      <c r="C150" s="214" t="s">
        <v>432</v>
      </c>
      <c r="D150" s="486" t="s">
        <v>70</v>
      </c>
      <c r="E150" s="486"/>
      <c r="F150" s="486"/>
      <c r="G150" s="487"/>
      <c r="H150" s="3"/>
      <c r="I150" s="3"/>
      <c r="J150" s="3"/>
      <c r="K150" s="3"/>
      <c r="L150" s="3"/>
      <c r="M150" s="159"/>
      <c r="N150" s="191"/>
      <c r="O150" s="191"/>
      <c r="P150" s="191"/>
      <c r="Q150" s="191"/>
      <c r="R150" s="191"/>
      <c r="S150" s="191"/>
      <c r="T150" s="191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38"/>
      <c r="AF150" s="38"/>
      <c r="AG150" s="38"/>
      <c r="AH150" s="38"/>
      <c r="AI150" s="338" t="s">
        <v>226</v>
      </c>
      <c r="AJ150" s="339"/>
      <c r="AK150" s="339"/>
      <c r="AL150" s="339"/>
      <c r="AM150" s="340" t="s">
        <v>225</v>
      </c>
      <c r="AN150" s="340"/>
      <c r="AO150" s="340"/>
      <c r="AP150" s="340"/>
      <c r="AQ150" s="341"/>
      <c r="AR150" s="381"/>
      <c r="AS150" s="352"/>
      <c r="AT150" s="352"/>
      <c r="AU150" s="353"/>
      <c r="AV150" s="54">
        <v>15</v>
      </c>
      <c r="AW150" s="24" t="str">
        <f>IF(AV150="","","-")</f>
        <v>-</v>
      </c>
      <c r="AX150" s="57">
        <v>8</v>
      </c>
      <c r="AY150" s="384"/>
      <c r="AZ150" s="54">
        <v>15</v>
      </c>
      <c r="BA150" s="24" t="str">
        <f t="shared" si="42"/>
        <v>-</v>
      </c>
      <c r="BB150" s="56">
        <v>7</v>
      </c>
      <c r="BC150" s="384"/>
      <c r="BD150" s="54">
        <v>15</v>
      </c>
      <c r="BE150" s="24" t="str">
        <f t="shared" si="43"/>
        <v>-</v>
      </c>
      <c r="BF150" s="56">
        <v>10</v>
      </c>
      <c r="BG150" s="357"/>
      <c r="BH150" s="304"/>
      <c r="BI150" s="301"/>
      <c r="BJ150" s="301"/>
      <c r="BK150" s="298"/>
      <c r="BL150" s="38"/>
      <c r="BM150" s="250">
        <f>COUNTIF(AR149:BG151,"○")</f>
        <v>2</v>
      </c>
      <c r="BN150" s="3">
        <f>COUNTIF(AR149:BG151,"×")</f>
        <v>1</v>
      </c>
      <c r="BO150" s="255">
        <f>(IF((AR149&gt;AT149),1,0))+(IF((AR150&gt;AT150),1,0))+(IF((AR151&gt;AT151),1,0))+(IF((AV149&gt;AX149),1,0))+(IF((AV150&gt;AX150),1,0))+(IF((AV151&gt;AX151),1,0))+(IF((AZ149&gt;BB149),1,0))+(IF((AZ150&gt;BB150),1,0))+(IF((AZ151&gt;BB151),1,0))+(IF((BD149&gt;BF149),1,0))+(IF((BD150&gt;BF150),1,0))+(IF((BD151&gt;BF151),1,0))</f>
        <v>5</v>
      </c>
      <c r="BP150" s="256">
        <f>(IF((AR149&lt;AT149),1,0))+(IF((AR150&lt;AT150),1,0))+(IF((AR151&lt;AT151),1,0))+(IF((AV149&lt;AX149),1,0))+(IF((AV150&lt;AX150),1,0))+(IF((AV151&lt;AX151),1,0))+(IF((AZ149&lt;BB149),1,0))+(IF((AZ150&lt;BB150),1,0))+(IF((AZ151&lt;BB151),1,0))+(IF((BD149&lt;BF149),1,0))+(IF((BD150&lt;BF150),1,0))+(IF((BD151&lt;BF151),1,0))</f>
        <v>2</v>
      </c>
      <c r="BQ150" s="257">
        <f>BO150-BP150</f>
        <v>3</v>
      </c>
      <c r="BR150" s="3">
        <f>SUM(AR149:AR151,AV149:AV151,AZ149:AZ151,BD149:BD151)</f>
        <v>99</v>
      </c>
      <c r="BS150" s="3">
        <f>SUM(AT149:AT151,AX149:AX151,BB149:BB151,BF149:BF151)</f>
        <v>71</v>
      </c>
      <c r="BT150" s="254">
        <f>BR150-BS150</f>
        <v>28</v>
      </c>
    </row>
    <row r="151" spans="1:72" ht="9" customHeight="1" thickTop="1">
      <c r="A151" s="38"/>
      <c r="B151" s="122" t="str">
        <f>AI153</f>
        <v>井上幸美</v>
      </c>
      <c r="C151" s="215" t="s">
        <v>223</v>
      </c>
      <c r="D151" s="489"/>
      <c r="E151" s="489"/>
      <c r="F151" s="489"/>
      <c r="G151" s="490"/>
      <c r="H151" s="151">
        <v>10</v>
      </c>
      <c r="I151" s="124">
        <v>15</v>
      </c>
      <c r="J151" s="125">
        <v>15</v>
      </c>
      <c r="K151" s="3"/>
      <c r="L151" s="9"/>
      <c r="M151" s="67"/>
      <c r="N151" s="191"/>
      <c r="O151" s="191"/>
      <c r="P151" s="191"/>
      <c r="Q151" s="191"/>
      <c r="R151" s="191"/>
      <c r="S151" s="191"/>
      <c r="T151" s="191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38"/>
      <c r="AF151" s="38"/>
      <c r="AG151" s="38"/>
      <c r="AH151" s="38"/>
      <c r="AI151" s="342"/>
      <c r="AJ151" s="343"/>
      <c r="AK151" s="343"/>
      <c r="AL151" s="343"/>
      <c r="AM151" s="343" t="s">
        <v>30</v>
      </c>
      <c r="AN151" s="343"/>
      <c r="AO151" s="343"/>
      <c r="AP151" s="343"/>
      <c r="AQ151" s="344"/>
      <c r="AR151" s="382"/>
      <c r="AS151" s="355"/>
      <c r="AT151" s="355"/>
      <c r="AU151" s="356"/>
      <c r="AV151" s="55">
        <v>12</v>
      </c>
      <c r="AW151" s="24" t="str">
        <f>IF(AV151="","","-")</f>
        <v>-</v>
      </c>
      <c r="AX151" s="58">
        <v>15</v>
      </c>
      <c r="AY151" s="385"/>
      <c r="AZ151" s="55"/>
      <c r="BA151" s="26">
        <f t="shared" si="42"/>
      </c>
      <c r="BB151" s="58"/>
      <c r="BC151" s="384"/>
      <c r="BD151" s="55"/>
      <c r="BE151" s="26">
        <f t="shared" si="43"/>
      </c>
      <c r="BF151" s="58"/>
      <c r="BG151" s="357"/>
      <c r="BH151" s="17">
        <f>BM150</f>
        <v>2</v>
      </c>
      <c r="BI151" s="18" t="s">
        <v>19</v>
      </c>
      <c r="BJ151" s="18">
        <f>BN150</f>
        <v>1</v>
      </c>
      <c r="BK151" s="19" t="s">
        <v>7</v>
      </c>
      <c r="BL151" s="38"/>
      <c r="BM151" s="250"/>
      <c r="BN151" s="3"/>
      <c r="BO151" s="250"/>
      <c r="BP151" s="3"/>
      <c r="BQ151" s="254"/>
      <c r="BR151" s="3"/>
      <c r="BS151" s="3"/>
      <c r="BT151" s="254"/>
    </row>
    <row r="152" spans="1:72" ht="9" customHeight="1" thickBot="1">
      <c r="A152" s="38"/>
      <c r="B152" s="190"/>
      <c r="C152" s="280"/>
      <c r="D152" s="192"/>
      <c r="E152" s="192"/>
      <c r="F152" s="192"/>
      <c r="G152" s="192"/>
      <c r="H152" s="3"/>
      <c r="I152" s="3"/>
      <c r="J152" s="94"/>
      <c r="K152" s="67"/>
      <c r="L152" s="67"/>
      <c r="M152" s="67"/>
      <c r="N152" s="191"/>
      <c r="O152" s="191"/>
      <c r="P152" s="191"/>
      <c r="Q152" s="191"/>
      <c r="R152" s="191"/>
      <c r="S152" s="191"/>
      <c r="T152" s="191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38"/>
      <c r="AF152" s="38"/>
      <c r="AG152" s="38"/>
      <c r="AH152" s="38"/>
      <c r="AI152" s="334" t="s">
        <v>227</v>
      </c>
      <c r="AJ152" s="335"/>
      <c r="AK152" s="335"/>
      <c r="AL152" s="335"/>
      <c r="AM152" s="336" t="s">
        <v>170</v>
      </c>
      <c r="AN152" s="336"/>
      <c r="AO152" s="336"/>
      <c r="AP152" s="336"/>
      <c r="AQ152" s="337"/>
      <c r="AR152" s="27">
        <f>IF(AX149="","",AX149)</f>
        <v>15</v>
      </c>
      <c r="AS152" s="24" t="str">
        <f aca="true" t="shared" si="44" ref="AS152:AS160">IF(AR152="","","-")</f>
        <v>-</v>
      </c>
      <c r="AT152" s="28">
        <f>IF(AV149="","",AV149)</f>
        <v>12</v>
      </c>
      <c r="AU152" s="345" t="str">
        <f>IF(AY149="","",IF(AY149="○","×",IF(AY149="×","○")))</f>
        <v>○</v>
      </c>
      <c r="AV152" s="348"/>
      <c r="AW152" s="349"/>
      <c r="AX152" s="349"/>
      <c r="AY152" s="350"/>
      <c r="AZ152" s="54">
        <v>15</v>
      </c>
      <c r="BA152" s="24" t="str">
        <f t="shared" si="42"/>
        <v>-</v>
      </c>
      <c r="BB152" s="56">
        <v>9</v>
      </c>
      <c r="BC152" s="406" t="str">
        <f>IF(AZ152&lt;&gt;"",IF(AZ152&gt;BB152,IF(AZ153&gt;BB153,"○",IF(AZ154&gt;BB154,"○","×")),IF(AZ153&gt;BB153,IF(AZ154&gt;BB154,"○","×"),"×")),"")</f>
        <v>○</v>
      </c>
      <c r="BD152" s="54">
        <v>15</v>
      </c>
      <c r="BE152" s="24" t="str">
        <f t="shared" si="43"/>
        <v>-</v>
      </c>
      <c r="BF152" s="56">
        <v>10</v>
      </c>
      <c r="BG152" s="365" t="str">
        <f>IF(BD152&lt;&gt;"",IF(BD152&gt;BF152,IF(BD153&gt;BF153,"○",IF(BD154&gt;BF154,"○","×")),IF(BD153&gt;BF153,IF(BD154&gt;BF154,"○","×"),"×")),"")</f>
        <v>○</v>
      </c>
      <c r="BH152" s="311" t="s">
        <v>21</v>
      </c>
      <c r="BI152" s="302"/>
      <c r="BJ152" s="302"/>
      <c r="BK152" s="303"/>
      <c r="BL152" s="38"/>
      <c r="BM152" s="251"/>
      <c r="BN152" s="252"/>
      <c r="BO152" s="251"/>
      <c r="BP152" s="252"/>
      <c r="BQ152" s="253"/>
      <c r="BR152" s="252"/>
      <c r="BS152" s="252"/>
      <c r="BT152" s="253"/>
    </row>
    <row r="153" spans="1:72" ht="9" customHeight="1" thickTop="1">
      <c r="A153" s="38"/>
      <c r="B153" s="120" t="str">
        <f>AI167</f>
        <v>岡田和夫</v>
      </c>
      <c r="C153" s="214" t="s">
        <v>427</v>
      </c>
      <c r="D153" s="497" t="s">
        <v>382</v>
      </c>
      <c r="E153" s="486"/>
      <c r="F153" s="486"/>
      <c r="G153" s="487"/>
      <c r="H153" s="105">
        <v>15</v>
      </c>
      <c r="I153" s="105">
        <v>9</v>
      </c>
      <c r="J153" s="128">
        <v>5</v>
      </c>
      <c r="K153" s="66"/>
      <c r="L153" s="193"/>
      <c r="M153" s="203"/>
      <c r="N153" s="143"/>
      <c r="O153" s="143"/>
      <c r="P153" s="143"/>
      <c r="Q153" s="143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38"/>
      <c r="AF153" s="38"/>
      <c r="AG153" s="38"/>
      <c r="AH153" s="38"/>
      <c r="AI153" s="338" t="s">
        <v>228</v>
      </c>
      <c r="AJ153" s="339"/>
      <c r="AK153" s="339"/>
      <c r="AL153" s="339"/>
      <c r="AM153" s="340" t="s">
        <v>170</v>
      </c>
      <c r="AN153" s="340"/>
      <c r="AO153" s="340"/>
      <c r="AP153" s="340"/>
      <c r="AQ153" s="341"/>
      <c r="AR153" s="27">
        <f>IF(AX150="","",AX150)</f>
        <v>8</v>
      </c>
      <c r="AS153" s="24" t="str">
        <f t="shared" si="44"/>
        <v>-</v>
      </c>
      <c r="AT153" s="28">
        <f>IF(AV150="","",AV150)</f>
        <v>15</v>
      </c>
      <c r="AU153" s="346" t="str">
        <f>IF(AW150="","",AW150)</f>
        <v>-</v>
      </c>
      <c r="AV153" s="351"/>
      <c r="AW153" s="352"/>
      <c r="AX153" s="352"/>
      <c r="AY153" s="353"/>
      <c r="AZ153" s="54">
        <v>15</v>
      </c>
      <c r="BA153" s="24" t="str">
        <f t="shared" si="42"/>
        <v>-</v>
      </c>
      <c r="BB153" s="56">
        <v>5</v>
      </c>
      <c r="BC153" s="384"/>
      <c r="BD153" s="54">
        <v>15</v>
      </c>
      <c r="BE153" s="24" t="str">
        <f t="shared" si="43"/>
        <v>-</v>
      </c>
      <c r="BF153" s="56">
        <v>8</v>
      </c>
      <c r="BG153" s="357"/>
      <c r="BH153" s="304"/>
      <c r="BI153" s="301"/>
      <c r="BJ153" s="301"/>
      <c r="BK153" s="298"/>
      <c r="BL153" s="38"/>
      <c r="BM153" s="250">
        <f>COUNTIF(AR152:BG154,"○")</f>
        <v>3</v>
      </c>
      <c r="BN153" s="3">
        <f>COUNTIF(AR152:BG154,"×")</f>
        <v>0</v>
      </c>
      <c r="BO153" s="255">
        <f>(IF((AR152&gt;AT152),1,0))+(IF((AR153&gt;AT153),1,0))+(IF((AR154&gt;AT154),1,0))+(IF((AV152&gt;AX152),1,0))+(IF((AV153&gt;AX153),1,0))+(IF((AV154&gt;AX154),1,0))+(IF((AZ152&gt;BB152),1,0))+(IF((AZ153&gt;BB153),1,0))+(IF((AZ154&gt;BB154),1,0))+(IF((BD152&gt;BF152),1,0))+(IF((BD153&gt;BF153),1,0))+(IF((BD154&gt;BF154),1,0))</f>
        <v>6</v>
      </c>
      <c r="BP153" s="256">
        <f>(IF((AR152&lt;AT152),1,0))+(IF((AR153&lt;AT153),1,0))+(IF((AR154&lt;AT154),1,0))+(IF((AV152&lt;AX152),1,0))+(IF((AV153&lt;AX153),1,0))+(IF((AV154&lt;AX154),1,0))+(IF((AZ152&lt;BB152),1,0))+(IF((AZ153&lt;BB153),1,0))+(IF((AZ154&lt;BB154),1,0))+(IF((BD152&lt;BF152),1,0))+(IF((BD153&lt;BF153),1,0))+(IF((BD154&lt;BF154),1,0))</f>
        <v>1</v>
      </c>
      <c r="BQ153" s="257">
        <f>BO153-BP153</f>
        <v>5</v>
      </c>
      <c r="BR153" s="3">
        <f>SUM(AR152:AR154,AV152:AV154,AZ152:AZ154,BD152:BD154)</f>
        <v>98</v>
      </c>
      <c r="BS153" s="3">
        <f>SUM(AT152:AT154,AX152:AX154,BB152:BB154,BF152:BF154)</f>
        <v>71</v>
      </c>
      <c r="BT153" s="254">
        <f>BR153-BS153</f>
        <v>27</v>
      </c>
    </row>
    <row r="154" spans="1:72" ht="9" customHeight="1">
      <c r="A154" s="38"/>
      <c r="B154" s="122" t="str">
        <f>AI168</f>
        <v>内木場奈保子</v>
      </c>
      <c r="C154" s="215" t="s">
        <v>427</v>
      </c>
      <c r="D154" s="498"/>
      <c r="E154" s="489"/>
      <c r="F154" s="489"/>
      <c r="G154" s="490"/>
      <c r="H154" s="15"/>
      <c r="I154" s="15"/>
      <c r="J154" s="15"/>
      <c r="K154" s="131">
        <v>8</v>
      </c>
      <c r="L154" s="165">
        <v>15</v>
      </c>
      <c r="M154" s="204">
        <v>15</v>
      </c>
      <c r="N154" s="143"/>
      <c r="O154" s="143"/>
      <c r="P154" s="143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38"/>
      <c r="AF154" s="38"/>
      <c r="AG154" s="38"/>
      <c r="AH154" s="38"/>
      <c r="AI154" s="407"/>
      <c r="AJ154" s="366"/>
      <c r="AK154" s="366"/>
      <c r="AL154" s="366"/>
      <c r="AM154" s="366" t="s">
        <v>16</v>
      </c>
      <c r="AN154" s="366"/>
      <c r="AO154" s="366"/>
      <c r="AP154" s="366"/>
      <c r="AQ154" s="367"/>
      <c r="AR154" s="30">
        <f>IF(AX151="","",AX151)</f>
        <v>15</v>
      </c>
      <c r="AS154" s="24" t="str">
        <f t="shared" si="44"/>
        <v>-</v>
      </c>
      <c r="AT154" s="31">
        <f>IF(AV151="","",AV151)</f>
        <v>12</v>
      </c>
      <c r="AU154" s="347" t="str">
        <f>IF(AW151="","",AW151)</f>
        <v>-</v>
      </c>
      <c r="AV154" s="354"/>
      <c r="AW154" s="355"/>
      <c r="AX154" s="355"/>
      <c r="AY154" s="356"/>
      <c r="AZ154" s="55" t="s">
        <v>402</v>
      </c>
      <c r="BA154" s="24" t="str">
        <f t="shared" si="42"/>
        <v>-</v>
      </c>
      <c r="BB154" s="58" t="s">
        <v>402</v>
      </c>
      <c r="BC154" s="385"/>
      <c r="BD154" s="55"/>
      <c r="BE154" s="26">
        <f t="shared" si="43"/>
      </c>
      <c r="BF154" s="58"/>
      <c r="BG154" s="358"/>
      <c r="BH154" s="17">
        <f>BM153</f>
        <v>3</v>
      </c>
      <c r="BI154" s="18" t="s">
        <v>19</v>
      </c>
      <c r="BJ154" s="18">
        <f>BN153</f>
        <v>0</v>
      </c>
      <c r="BK154" s="19" t="s">
        <v>7</v>
      </c>
      <c r="BL154" s="38"/>
      <c r="BM154" s="258"/>
      <c r="BN154" s="259"/>
      <c r="BO154" s="258"/>
      <c r="BP154" s="259"/>
      <c r="BQ154" s="260"/>
      <c r="BR154" s="259"/>
      <c r="BS154" s="259"/>
      <c r="BT154" s="260"/>
    </row>
    <row r="155" spans="1:72" ht="9" customHeight="1" thickBot="1">
      <c r="A155" s="38"/>
      <c r="B155" s="45"/>
      <c r="C155" s="281"/>
      <c r="D155" s="146"/>
      <c r="E155" s="146"/>
      <c r="F155" s="146"/>
      <c r="G155" s="146"/>
      <c r="H155" s="3"/>
      <c r="I155" s="3"/>
      <c r="J155" s="3"/>
      <c r="K155" s="9"/>
      <c r="L155" s="9"/>
      <c r="M155" s="77"/>
      <c r="N155" s="143"/>
      <c r="O155" s="143"/>
      <c r="P155" s="143"/>
      <c r="Q155" s="126"/>
      <c r="R155" s="126"/>
      <c r="S155" s="126"/>
      <c r="T155" s="126"/>
      <c r="U155" s="38"/>
      <c r="V155" s="38"/>
      <c r="W155" s="38"/>
      <c r="X155" s="38"/>
      <c r="Y155" s="38"/>
      <c r="Z155" s="38"/>
      <c r="AA155" s="147"/>
      <c r="AB155" s="147"/>
      <c r="AC155" s="147"/>
      <c r="AD155" s="147"/>
      <c r="AE155" s="38"/>
      <c r="AF155" s="38"/>
      <c r="AG155" s="38"/>
      <c r="AH155" s="38"/>
      <c r="AI155" s="299" t="s">
        <v>229</v>
      </c>
      <c r="AJ155" s="300"/>
      <c r="AK155" s="300"/>
      <c r="AL155" s="300"/>
      <c r="AM155" s="297" t="s">
        <v>230</v>
      </c>
      <c r="AN155" s="297"/>
      <c r="AO155" s="297"/>
      <c r="AP155" s="297"/>
      <c r="AQ155" s="320"/>
      <c r="AR155" s="27">
        <f>IF(BB149="","",BB149)</f>
        <v>11</v>
      </c>
      <c r="AS155" s="29" t="str">
        <f t="shared" si="44"/>
        <v>-</v>
      </c>
      <c r="AT155" s="28">
        <f>IF(AZ149="","",AZ149)</f>
        <v>15</v>
      </c>
      <c r="AU155" s="345" t="str">
        <f>IF(BC149="","",IF(BC149="○","×",IF(BC149="×","○")))</f>
        <v>×</v>
      </c>
      <c r="AV155" s="5">
        <f>IF(BB152="","",BB152)</f>
        <v>9</v>
      </c>
      <c r="AW155" s="24" t="str">
        <f aca="true" t="shared" si="45" ref="AW155:AW160">IF(AV155="","","-")</f>
        <v>-</v>
      </c>
      <c r="AX155" s="28">
        <f>IF(AZ152="","",AZ152)</f>
        <v>15</v>
      </c>
      <c r="AY155" s="345" t="str">
        <f>IF(BC152="","",IF(BC152="○","×",IF(BC152="×","○")))</f>
        <v>×</v>
      </c>
      <c r="AZ155" s="348"/>
      <c r="BA155" s="349"/>
      <c r="BB155" s="349"/>
      <c r="BC155" s="350"/>
      <c r="BD155" s="54">
        <v>7</v>
      </c>
      <c r="BE155" s="24" t="str">
        <f t="shared" si="43"/>
        <v>-</v>
      </c>
      <c r="BF155" s="56">
        <v>15</v>
      </c>
      <c r="BG155" s="357" t="str">
        <f>IF(BD155&lt;&gt;"",IF(BD155&gt;BF155,IF(BD156&gt;BF156,"○",IF(BD157&gt;BF157,"○","×")),IF(BD156&gt;BF156,IF(BD157&gt;BF157,"○","×"),"×")),"")</f>
        <v>○</v>
      </c>
      <c r="BH155" s="311" t="s">
        <v>23</v>
      </c>
      <c r="BI155" s="302"/>
      <c r="BJ155" s="302"/>
      <c r="BK155" s="303"/>
      <c r="BL155" s="38"/>
      <c r="BM155" s="250"/>
      <c r="BN155" s="3"/>
      <c r="BO155" s="250"/>
      <c r="BP155" s="3"/>
      <c r="BQ155" s="254"/>
      <c r="BR155" s="3"/>
      <c r="BS155" s="3"/>
      <c r="BT155" s="254"/>
    </row>
    <row r="156" spans="1:72" ht="9" customHeight="1" thickTop="1">
      <c r="A156" s="38"/>
      <c r="B156" s="120" t="str">
        <f>AI215</f>
        <v>石川久志</v>
      </c>
      <c r="C156" s="214" t="s">
        <v>38</v>
      </c>
      <c r="D156" s="497" t="s">
        <v>390</v>
      </c>
      <c r="E156" s="486"/>
      <c r="F156" s="486"/>
      <c r="G156" s="487"/>
      <c r="H156" s="10"/>
      <c r="I156" s="3"/>
      <c r="J156" s="3"/>
      <c r="K156" s="131">
        <v>15</v>
      </c>
      <c r="L156" s="131">
        <v>7</v>
      </c>
      <c r="M156" s="152">
        <v>7</v>
      </c>
      <c r="N156" s="154"/>
      <c r="O156" s="194"/>
      <c r="P156" s="195"/>
      <c r="Q156" s="145"/>
      <c r="R156" s="145"/>
      <c r="S156" s="145"/>
      <c r="T156" s="145"/>
      <c r="U156" s="196"/>
      <c r="V156" s="196"/>
      <c r="W156" s="196"/>
      <c r="X156" s="196"/>
      <c r="Y156" s="196"/>
      <c r="Z156" s="196"/>
      <c r="AA156" s="38"/>
      <c r="AB156" s="38"/>
      <c r="AC156" s="51"/>
      <c r="AD156" s="51"/>
      <c r="AE156" s="38"/>
      <c r="AF156" s="38"/>
      <c r="AG156" s="38"/>
      <c r="AH156" s="38"/>
      <c r="AI156" s="299" t="s">
        <v>231</v>
      </c>
      <c r="AJ156" s="300"/>
      <c r="AK156" s="300"/>
      <c r="AL156" s="300"/>
      <c r="AM156" s="297" t="s">
        <v>230</v>
      </c>
      <c r="AN156" s="297"/>
      <c r="AO156" s="297"/>
      <c r="AP156" s="297"/>
      <c r="AQ156" s="320"/>
      <c r="AR156" s="27">
        <f>IF(BB150="","",BB150)</f>
        <v>7</v>
      </c>
      <c r="AS156" s="24" t="str">
        <f t="shared" si="44"/>
        <v>-</v>
      </c>
      <c r="AT156" s="28">
        <f>IF(AZ150="","",AZ150)</f>
        <v>15</v>
      </c>
      <c r="AU156" s="346">
        <f>IF(AW153="","",AW153)</f>
      </c>
      <c r="AV156" s="5">
        <f>IF(BB153="","",BB153)</f>
        <v>5</v>
      </c>
      <c r="AW156" s="24" t="str">
        <f t="shared" si="45"/>
        <v>-</v>
      </c>
      <c r="AX156" s="28">
        <f>IF(AZ153="","",AZ153)</f>
        <v>15</v>
      </c>
      <c r="AY156" s="346" t="str">
        <f>IF(BA153="","",BA153)</f>
        <v>-</v>
      </c>
      <c r="AZ156" s="351"/>
      <c r="BA156" s="352"/>
      <c r="BB156" s="352"/>
      <c r="BC156" s="353"/>
      <c r="BD156" s="54">
        <v>15</v>
      </c>
      <c r="BE156" s="24" t="str">
        <f t="shared" si="43"/>
        <v>-</v>
      </c>
      <c r="BF156" s="56">
        <v>9</v>
      </c>
      <c r="BG156" s="357"/>
      <c r="BH156" s="304"/>
      <c r="BI156" s="301"/>
      <c r="BJ156" s="301"/>
      <c r="BK156" s="298"/>
      <c r="BL156" s="38"/>
      <c r="BM156" s="250">
        <f>COUNTIF(AR155:BG157,"○")</f>
        <v>1</v>
      </c>
      <c r="BN156" s="3">
        <f>COUNTIF(AR155:BG157,"×")</f>
        <v>2</v>
      </c>
      <c r="BO156" s="255">
        <f>(IF((AR155&gt;AT155),1,0))+(IF((AR156&gt;AT156),1,0))+(IF((AR157&gt;AT157),1,0))+(IF((AV155&gt;AX155),1,0))+(IF((AV156&gt;AX156),1,0))+(IF((AV157&gt;AX157),1,0))+(IF((AZ155&gt;BB155),1,0))+(IF((AZ156&gt;BB156),1,0))+(IF((AZ157&gt;BB157),1,0))+(IF((BD155&gt;BF155),1,0))+(IF((BD156&gt;BF156),1,0))+(IF((BD157&gt;BF157),1,0))</f>
        <v>2</v>
      </c>
      <c r="BP156" s="256">
        <f>(IF((AR155&lt;AT155),1,0))+(IF((AR156&lt;AT156),1,0))+(IF((AR157&lt;AT157),1,0))+(IF((AV155&lt;AX155),1,0))+(IF((AV156&lt;AX156),1,0))+(IF((AV157&lt;AX157),1,0))+(IF((AZ155&lt;BB155),1,0))+(IF((AZ156&lt;BB156),1,0))+(IF((AZ157&lt;BB157),1,0))+(IF((BD155&lt;BF155),1,0))+(IF((BD156&lt;BF156),1,0))+(IF((BD157&lt;BF157),1,0))</f>
        <v>5</v>
      </c>
      <c r="BQ156" s="257">
        <f>BO156-BP156</f>
        <v>-3</v>
      </c>
      <c r="BR156" s="3">
        <f>SUM(AR155:AR157,AV155:AV157,AZ155:AZ157,BD155:BD157)</f>
        <v>69</v>
      </c>
      <c r="BS156" s="3">
        <f>SUM(AT155:AT157,AX155:AX157,BB155:BB157,BF155:BF157)</f>
        <v>95</v>
      </c>
      <c r="BT156" s="254">
        <f>BR156-BS156</f>
        <v>-26</v>
      </c>
    </row>
    <row r="157" spans="1:72" ht="9" customHeight="1" thickBot="1">
      <c r="A157" s="38"/>
      <c r="B157" s="122" t="str">
        <f>AI216</f>
        <v>吉田美希</v>
      </c>
      <c r="C157" s="215" t="s">
        <v>372</v>
      </c>
      <c r="D157" s="498"/>
      <c r="E157" s="489"/>
      <c r="F157" s="489"/>
      <c r="G157" s="490"/>
      <c r="H157" s="283">
        <v>14</v>
      </c>
      <c r="I157" s="284">
        <v>15</v>
      </c>
      <c r="J157" s="285">
        <v>12</v>
      </c>
      <c r="K157" s="96"/>
      <c r="L157" s="96"/>
      <c r="M157" s="187"/>
      <c r="N157" s="67"/>
      <c r="O157" s="72"/>
      <c r="P157" s="195"/>
      <c r="Q157" s="145"/>
      <c r="R157" s="145"/>
      <c r="S157" s="145"/>
      <c r="T157" s="145"/>
      <c r="U157" s="196"/>
      <c r="V157" s="196"/>
      <c r="W157" s="196"/>
      <c r="X157" s="196"/>
      <c r="Y157" s="196"/>
      <c r="Z157" s="196"/>
      <c r="AA157" s="38"/>
      <c r="AB157" s="38"/>
      <c r="AC157" s="51"/>
      <c r="AD157" s="51"/>
      <c r="AE157" s="38"/>
      <c r="AF157" s="38"/>
      <c r="AG157" s="38"/>
      <c r="AH157" s="38"/>
      <c r="AI157" s="321"/>
      <c r="AJ157" s="322"/>
      <c r="AK157" s="322"/>
      <c r="AL157" s="322"/>
      <c r="AM157" s="322" t="s">
        <v>106</v>
      </c>
      <c r="AN157" s="322"/>
      <c r="AO157" s="322"/>
      <c r="AP157" s="322"/>
      <c r="AQ157" s="323"/>
      <c r="AR157" s="30">
        <f>IF(BB151="","",BB151)</f>
      </c>
      <c r="AS157" s="26">
        <f t="shared" si="44"/>
      </c>
      <c r="AT157" s="31">
        <f>IF(AZ151="","",AZ151)</f>
      </c>
      <c r="AU157" s="347">
        <f>IF(AW154="","",AW154)</f>
      </c>
      <c r="AV157" s="8" t="str">
        <f>IF(BB154="","",BB154)</f>
        <v> </v>
      </c>
      <c r="AW157" s="24" t="str">
        <f t="shared" si="45"/>
        <v>-</v>
      </c>
      <c r="AX157" s="31" t="str">
        <f>IF(AZ154="","",AZ154)</f>
        <v> </v>
      </c>
      <c r="AY157" s="347" t="str">
        <f>IF(BA154="","",BA154)</f>
        <v>-</v>
      </c>
      <c r="AZ157" s="354"/>
      <c r="BA157" s="355"/>
      <c r="BB157" s="355"/>
      <c r="BC157" s="356"/>
      <c r="BD157" s="55">
        <v>15</v>
      </c>
      <c r="BE157" s="24" t="str">
        <f t="shared" si="43"/>
        <v>-</v>
      </c>
      <c r="BF157" s="58">
        <v>11</v>
      </c>
      <c r="BG157" s="358"/>
      <c r="BH157" s="17">
        <f>BM156</f>
        <v>1</v>
      </c>
      <c r="BI157" s="18" t="s">
        <v>19</v>
      </c>
      <c r="BJ157" s="18">
        <f>BN156</f>
        <v>2</v>
      </c>
      <c r="BK157" s="19" t="s">
        <v>7</v>
      </c>
      <c r="BL157" s="38"/>
      <c r="BM157" s="250"/>
      <c r="BN157" s="3"/>
      <c r="BO157" s="250"/>
      <c r="BP157" s="3"/>
      <c r="BQ157" s="254"/>
      <c r="BR157" s="3"/>
      <c r="BS157" s="3"/>
      <c r="BT157" s="254"/>
    </row>
    <row r="158" spans="1:72" ht="9" customHeight="1" thickTop="1">
      <c r="A158" s="38"/>
      <c r="B158" s="45"/>
      <c r="C158" s="281"/>
      <c r="D158" s="146"/>
      <c r="E158" s="146"/>
      <c r="F158" s="146"/>
      <c r="G158" s="146"/>
      <c r="H158" s="67"/>
      <c r="I158" s="67"/>
      <c r="J158" s="77"/>
      <c r="K158" s="126"/>
      <c r="L158" s="126"/>
      <c r="M158" s="126"/>
      <c r="N158" s="67"/>
      <c r="O158" s="72"/>
      <c r="P158" s="195"/>
      <c r="Q158" s="42"/>
      <c r="R158" s="42"/>
      <c r="S158" s="42"/>
      <c r="T158" s="126"/>
      <c r="U158" s="38"/>
      <c r="V158" s="42"/>
      <c r="W158" s="42"/>
      <c r="X158" s="38"/>
      <c r="Y158" s="38"/>
      <c r="Z158" s="38"/>
      <c r="AA158" s="38"/>
      <c r="AB158" s="38"/>
      <c r="AC158" s="51"/>
      <c r="AD158" s="51"/>
      <c r="AE158" s="38"/>
      <c r="AF158" s="38"/>
      <c r="AG158" s="38"/>
      <c r="AH158" s="38"/>
      <c r="AI158" s="324" t="s">
        <v>232</v>
      </c>
      <c r="AJ158" s="325"/>
      <c r="AK158" s="325"/>
      <c r="AL158" s="325"/>
      <c r="AM158" s="326" t="s">
        <v>233</v>
      </c>
      <c r="AN158" s="326"/>
      <c r="AO158" s="326"/>
      <c r="AP158" s="326"/>
      <c r="AQ158" s="327"/>
      <c r="AR158" s="27">
        <f>IF(BF149="","",BF149)</f>
        <v>5</v>
      </c>
      <c r="AS158" s="24" t="str">
        <f t="shared" si="44"/>
        <v>-</v>
      </c>
      <c r="AT158" s="28">
        <f>IF(BD149="","",BD149)</f>
        <v>15</v>
      </c>
      <c r="AU158" s="445" t="str">
        <f>IF(BG149="","",IF(BG149="○","×",IF(BG149="×","○")))</f>
        <v>×</v>
      </c>
      <c r="AV158" s="5">
        <f>IF(BF152="","",BF152)</f>
        <v>10</v>
      </c>
      <c r="AW158" s="29" t="str">
        <f t="shared" si="45"/>
        <v>-</v>
      </c>
      <c r="AX158" s="28">
        <f>IF(BD152="","",BD152)</f>
        <v>15</v>
      </c>
      <c r="AY158" s="445" t="str">
        <f>IF(BG152="","",IF(BG152="○","×",IF(BG152="×","○")))</f>
        <v>×</v>
      </c>
      <c r="AZ158" s="13">
        <f>IF(BF155="","",BF155)</f>
        <v>15</v>
      </c>
      <c r="BA158" s="24" t="str">
        <f>IF(AZ158="","","-")</f>
        <v>-</v>
      </c>
      <c r="BB158" s="33">
        <f>IF(BD155="","",BD155)</f>
        <v>7</v>
      </c>
      <c r="BC158" s="445" t="str">
        <f>IF(BG155="","",IF(BG155="○","×",IF(BG155="×","○")))</f>
        <v>×</v>
      </c>
      <c r="BD158" s="436"/>
      <c r="BE158" s="437"/>
      <c r="BF158" s="437"/>
      <c r="BG158" s="438"/>
      <c r="BH158" s="311" t="s">
        <v>403</v>
      </c>
      <c r="BI158" s="302"/>
      <c r="BJ158" s="302"/>
      <c r="BK158" s="303"/>
      <c r="BL158" s="38"/>
      <c r="BM158" s="251"/>
      <c r="BN158" s="252"/>
      <c r="BO158" s="251"/>
      <c r="BP158" s="252"/>
      <c r="BQ158" s="253"/>
      <c r="BR158" s="252"/>
      <c r="BS158" s="252"/>
      <c r="BT158" s="253"/>
    </row>
    <row r="159" spans="1:72" ht="9" customHeight="1" thickBot="1">
      <c r="A159" s="38"/>
      <c r="B159" s="120" t="str">
        <f>AI227</f>
        <v>曽我部雅勝</v>
      </c>
      <c r="C159" s="214" t="s">
        <v>355</v>
      </c>
      <c r="D159" s="497" t="s">
        <v>389</v>
      </c>
      <c r="E159" s="486"/>
      <c r="F159" s="486"/>
      <c r="G159" s="487"/>
      <c r="H159" s="180">
        <v>15</v>
      </c>
      <c r="I159" s="180">
        <v>10</v>
      </c>
      <c r="J159" s="188">
        <v>15</v>
      </c>
      <c r="K159" s="126"/>
      <c r="L159" s="126"/>
      <c r="M159" s="126"/>
      <c r="N159" s="9"/>
      <c r="O159" s="72"/>
      <c r="P159" s="195"/>
      <c r="Q159" s="72"/>
      <c r="R159" s="72"/>
      <c r="S159" s="72"/>
      <c r="T159" s="126"/>
      <c r="U159" s="38"/>
      <c r="V159" s="42"/>
      <c r="W159" s="42"/>
      <c r="X159" s="38"/>
      <c r="Y159" s="38"/>
      <c r="Z159" s="38"/>
      <c r="AA159" s="38"/>
      <c r="AB159" s="38"/>
      <c r="AC159" s="51"/>
      <c r="AD159" s="51"/>
      <c r="AE159" s="38"/>
      <c r="AF159" s="38"/>
      <c r="AG159" s="38"/>
      <c r="AH159" s="38"/>
      <c r="AI159" s="299" t="s">
        <v>234</v>
      </c>
      <c r="AJ159" s="300"/>
      <c r="AK159" s="300"/>
      <c r="AL159" s="300"/>
      <c r="AM159" s="297" t="s">
        <v>235</v>
      </c>
      <c r="AN159" s="297"/>
      <c r="AO159" s="297"/>
      <c r="AP159" s="297"/>
      <c r="AQ159" s="320"/>
      <c r="AR159" s="27">
        <f>IF(BF150="","",BF150)</f>
        <v>10</v>
      </c>
      <c r="AS159" s="24" t="str">
        <f t="shared" si="44"/>
        <v>-</v>
      </c>
      <c r="AT159" s="28">
        <f>IF(BD150="","",BD150)</f>
        <v>15</v>
      </c>
      <c r="AU159" s="446"/>
      <c r="AV159" s="5">
        <f>IF(BF153="","",BF153)</f>
        <v>8</v>
      </c>
      <c r="AW159" s="24" t="str">
        <f t="shared" si="45"/>
        <v>-</v>
      </c>
      <c r="AX159" s="28">
        <f>IF(BD153="","",BD153)</f>
        <v>15</v>
      </c>
      <c r="AY159" s="446"/>
      <c r="AZ159" s="5">
        <f>IF(BF156="","",BF156)</f>
        <v>9</v>
      </c>
      <c r="BA159" s="24" t="str">
        <f>IF(AZ159="","","-")</f>
        <v>-</v>
      </c>
      <c r="BB159" s="28">
        <f>IF(BD156="","",BD156)</f>
        <v>15</v>
      </c>
      <c r="BC159" s="446"/>
      <c r="BD159" s="439"/>
      <c r="BE159" s="440"/>
      <c r="BF159" s="440"/>
      <c r="BG159" s="441"/>
      <c r="BH159" s="304"/>
      <c r="BI159" s="301"/>
      <c r="BJ159" s="301"/>
      <c r="BK159" s="298"/>
      <c r="BL159" s="38"/>
      <c r="BM159" s="250">
        <f>COUNTIF(AR158:BG160,"○")</f>
        <v>0</v>
      </c>
      <c r="BN159" s="3">
        <f>COUNTIF(AR158:BG160,"×")</f>
        <v>3</v>
      </c>
      <c r="BO159" s="255">
        <f>(IF((AR158&gt;AT158),1,0))+(IF((AR159&gt;AT159),1,0))+(IF((AR160&gt;AT160),1,0))+(IF((AV158&gt;AX158),1,0))+(IF((AV159&gt;AX159),1,0))+(IF((AV160&gt;AX160),1,0))+(IF((AZ158&gt;BB158),1,0))+(IF((AZ159&gt;BB159),1,0))+(IF((AZ160&gt;BB160),1,0))+(IF((BD158&gt;BF158),1,0))+(IF((BD159&gt;BF159),1,0))+(IF((BD160&gt;BF160),1,0))</f>
        <v>1</v>
      </c>
      <c r="BP159" s="256">
        <f>(IF((AR158&lt;AT158),1,0))+(IF((AR159&lt;AT159),1,0))+(IF((AR160&lt;AT160),1,0))+(IF((AV158&lt;AX158),1,0))+(IF((AV159&lt;AX159),1,0))+(IF((AV160&lt;AX160),1,0))+(IF((AZ158&lt;BB158),1,0))+(IF((AZ159&lt;BB159),1,0))+(IF((AZ160&lt;BB160),1,0))+(IF((BD158&lt;BF158),1,0))+(IF((BD159&lt;BF159),1,0))+(IF((BD160&lt;BF160),1,0))</f>
        <v>6</v>
      </c>
      <c r="BQ159" s="257">
        <f>BO159-BP159</f>
        <v>-5</v>
      </c>
      <c r="BR159" s="3">
        <f>SUM(AR158:AR160,AV158:AV160,AZ158:AZ160,BD158:BD160)</f>
        <v>68</v>
      </c>
      <c r="BS159" s="3">
        <f>SUM(AT158:AT160,AX158:AX160,BB158:BB160,BF158:BF160)</f>
        <v>97</v>
      </c>
      <c r="BT159" s="254">
        <f>BR159-BS159</f>
        <v>-29</v>
      </c>
    </row>
    <row r="160" spans="1:72" ht="9" customHeight="1" thickBot="1" thickTop="1">
      <c r="A160" s="38"/>
      <c r="B160" s="122" t="str">
        <f>AI228</f>
        <v>白川由理</v>
      </c>
      <c r="C160" s="215" t="s">
        <v>355</v>
      </c>
      <c r="D160" s="498"/>
      <c r="E160" s="489"/>
      <c r="F160" s="489"/>
      <c r="G160" s="490"/>
      <c r="H160" s="126"/>
      <c r="I160" s="126"/>
      <c r="J160" s="126"/>
      <c r="K160" s="126"/>
      <c r="L160" s="126"/>
      <c r="M160" s="287">
        <v>5</v>
      </c>
      <c r="N160" s="103">
        <v>11</v>
      </c>
      <c r="O160" s="103"/>
      <c r="P160" s="199"/>
      <c r="Q160" s="126"/>
      <c r="R160" s="126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51"/>
      <c r="AD160" s="51"/>
      <c r="AE160" s="38"/>
      <c r="AF160" s="38"/>
      <c r="AG160" s="38"/>
      <c r="AH160" s="38"/>
      <c r="AI160" s="390"/>
      <c r="AJ160" s="391"/>
      <c r="AK160" s="391"/>
      <c r="AL160" s="391"/>
      <c r="AM160" s="391" t="s">
        <v>30</v>
      </c>
      <c r="AN160" s="391"/>
      <c r="AO160" s="391"/>
      <c r="AP160" s="391"/>
      <c r="AQ160" s="392"/>
      <c r="AR160" s="34">
        <f>IF(BF151="","",BF151)</f>
      </c>
      <c r="AS160" s="35">
        <f t="shared" si="44"/>
      </c>
      <c r="AT160" s="36">
        <f>IF(BD151="","",BD151)</f>
      </c>
      <c r="AU160" s="418"/>
      <c r="AV160" s="37">
        <f>IF(BF154="","",BF154)</f>
      </c>
      <c r="AW160" s="35">
        <f t="shared" si="45"/>
      </c>
      <c r="AX160" s="36">
        <f>IF(BD154="","",BD154)</f>
      </c>
      <c r="AY160" s="418"/>
      <c r="AZ160" s="37">
        <f>IF(BF157="","",BF157)</f>
        <v>11</v>
      </c>
      <c r="BA160" s="35" t="str">
        <f>IF(AZ160="","","-")</f>
        <v>-</v>
      </c>
      <c r="BB160" s="36">
        <f>IF(BD157="","",BD157)</f>
        <v>15</v>
      </c>
      <c r="BC160" s="418"/>
      <c r="BD160" s="442"/>
      <c r="BE160" s="443"/>
      <c r="BF160" s="443"/>
      <c r="BG160" s="444"/>
      <c r="BH160" s="20">
        <f>BM159</f>
        <v>0</v>
      </c>
      <c r="BI160" s="21" t="s">
        <v>19</v>
      </c>
      <c r="BJ160" s="21">
        <f>BN159</f>
        <v>3</v>
      </c>
      <c r="BK160" s="22" t="s">
        <v>7</v>
      </c>
      <c r="BL160" s="38"/>
      <c r="BM160" s="258"/>
      <c r="BN160" s="259"/>
      <c r="BO160" s="258"/>
      <c r="BP160" s="259"/>
      <c r="BQ160" s="260"/>
      <c r="BR160" s="259"/>
      <c r="BS160" s="259"/>
      <c r="BT160" s="260"/>
    </row>
    <row r="161" spans="1:72" ht="9" customHeight="1" thickBot="1" thickTop="1">
      <c r="A161" s="38"/>
      <c r="B161" s="45"/>
      <c r="C161" s="281"/>
      <c r="D161" s="146"/>
      <c r="E161" s="146"/>
      <c r="F161" s="146"/>
      <c r="G161" s="146"/>
      <c r="H161" s="3"/>
      <c r="I161" s="3"/>
      <c r="J161" s="3"/>
      <c r="K161" s="3"/>
      <c r="L161" s="3"/>
      <c r="M161" s="159"/>
      <c r="N161" s="3"/>
      <c r="O161" s="94"/>
      <c r="P161" s="154"/>
      <c r="Q161" s="161"/>
      <c r="R161" s="126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51"/>
      <c r="AD161" s="51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</row>
    <row r="162" spans="1:72" ht="9" customHeight="1" thickBot="1">
      <c r="A162" s="38"/>
      <c r="B162" s="120" t="str">
        <f>B218</f>
        <v>祖父江圭三</v>
      </c>
      <c r="C162" s="214" t="s">
        <v>422</v>
      </c>
      <c r="D162" s="497" t="s">
        <v>415</v>
      </c>
      <c r="E162" s="486"/>
      <c r="F162" s="486"/>
      <c r="G162" s="487"/>
      <c r="H162" s="3"/>
      <c r="I162" s="3"/>
      <c r="J162" s="3"/>
      <c r="K162" s="3"/>
      <c r="L162" s="3"/>
      <c r="M162" s="157">
        <v>15</v>
      </c>
      <c r="N162" s="103">
        <v>15</v>
      </c>
      <c r="O162" s="182"/>
      <c r="P162" s="67"/>
      <c r="Q162" s="77"/>
      <c r="R162" s="126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51"/>
      <c r="AD162" s="51"/>
      <c r="AE162" s="38"/>
      <c r="AF162" s="38"/>
      <c r="AG162" s="38"/>
      <c r="AH162" s="38"/>
      <c r="AI162" s="328" t="s">
        <v>94</v>
      </c>
      <c r="AJ162" s="329"/>
      <c r="AK162" s="329"/>
      <c r="AL162" s="329"/>
      <c r="AM162" s="329"/>
      <c r="AN162" s="329"/>
      <c r="AO162" s="329"/>
      <c r="AP162" s="329"/>
      <c r="AQ162" s="330"/>
      <c r="AR162" s="416" t="str">
        <f>AI164</f>
        <v>蒲生晋介</v>
      </c>
      <c r="AS162" s="400"/>
      <c r="AT162" s="400"/>
      <c r="AU162" s="401"/>
      <c r="AV162" s="399" t="str">
        <f>AI167</f>
        <v>岡田和夫</v>
      </c>
      <c r="AW162" s="400"/>
      <c r="AX162" s="400"/>
      <c r="AY162" s="401"/>
      <c r="AZ162" s="399" t="str">
        <f>AI170</f>
        <v>大久保宏茂</v>
      </c>
      <c r="BA162" s="400"/>
      <c r="BB162" s="400"/>
      <c r="BC162" s="401"/>
      <c r="BD162" s="399" t="str">
        <f>AI173</f>
        <v>稗田克則</v>
      </c>
      <c r="BE162" s="400"/>
      <c r="BF162" s="400"/>
      <c r="BG162" s="402"/>
      <c r="BH162" s="403" t="s">
        <v>1</v>
      </c>
      <c r="BI162" s="404"/>
      <c r="BJ162" s="404"/>
      <c r="BK162" s="405"/>
      <c r="BL162" s="38"/>
      <c r="BM162" s="393" t="s">
        <v>3</v>
      </c>
      <c r="BN162" s="395"/>
      <c r="BO162" s="393" t="s">
        <v>4</v>
      </c>
      <c r="BP162" s="394"/>
      <c r="BQ162" s="395"/>
      <c r="BR162" s="396" t="s">
        <v>5</v>
      </c>
      <c r="BS162" s="397"/>
      <c r="BT162" s="398"/>
    </row>
    <row r="163" spans="1:72" ht="9" customHeight="1" thickBot="1" thickTop="1">
      <c r="A163" s="38"/>
      <c r="B163" s="122" t="str">
        <f>B219</f>
        <v>山本佳代子</v>
      </c>
      <c r="C163" s="215" t="s">
        <v>304</v>
      </c>
      <c r="D163" s="498"/>
      <c r="E163" s="489"/>
      <c r="F163" s="489"/>
      <c r="G163" s="490"/>
      <c r="H163" s="151">
        <v>15</v>
      </c>
      <c r="I163" s="124">
        <v>12</v>
      </c>
      <c r="J163" s="125">
        <v>15</v>
      </c>
      <c r="K163" s="3"/>
      <c r="L163" s="9"/>
      <c r="M163" s="67"/>
      <c r="N163" s="67"/>
      <c r="O163" s="77"/>
      <c r="P163" s="67"/>
      <c r="Q163" s="77"/>
      <c r="R163" s="126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51"/>
      <c r="AD163" s="51"/>
      <c r="AE163" s="38"/>
      <c r="AF163" s="38"/>
      <c r="AG163" s="38"/>
      <c r="AH163" s="38"/>
      <c r="AI163" s="331"/>
      <c r="AJ163" s="332"/>
      <c r="AK163" s="332"/>
      <c r="AL163" s="332"/>
      <c r="AM163" s="332"/>
      <c r="AN163" s="332"/>
      <c r="AO163" s="332"/>
      <c r="AP163" s="332"/>
      <c r="AQ163" s="333"/>
      <c r="AR163" s="417" t="str">
        <f>AI165</f>
        <v>蒲生祥子</v>
      </c>
      <c r="AS163" s="369"/>
      <c r="AT163" s="369"/>
      <c r="AU163" s="418"/>
      <c r="AV163" s="368" t="str">
        <f>AI168</f>
        <v>内木場奈保子</v>
      </c>
      <c r="AW163" s="369"/>
      <c r="AX163" s="369"/>
      <c r="AY163" s="418"/>
      <c r="AZ163" s="368" t="str">
        <f>AI171</f>
        <v>渡邉みどり</v>
      </c>
      <c r="BA163" s="369"/>
      <c r="BB163" s="369"/>
      <c r="BC163" s="418"/>
      <c r="BD163" s="368" t="str">
        <f>AI174</f>
        <v>大條早苗</v>
      </c>
      <c r="BE163" s="369"/>
      <c r="BF163" s="369"/>
      <c r="BG163" s="370"/>
      <c r="BH163" s="371" t="s">
        <v>2</v>
      </c>
      <c r="BI163" s="372"/>
      <c r="BJ163" s="372"/>
      <c r="BK163" s="373"/>
      <c r="BL163" s="38"/>
      <c r="BM163" s="247" t="s">
        <v>6</v>
      </c>
      <c r="BN163" s="249" t="s">
        <v>7</v>
      </c>
      <c r="BO163" s="247" t="s">
        <v>26</v>
      </c>
      <c r="BP163" s="249" t="s">
        <v>8</v>
      </c>
      <c r="BQ163" s="248" t="s">
        <v>9</v>
      </c>
      <c r="BR163" s="249" t="s">
        <v>20</v>
      </c>
      <c r="BS163" s="249" t="s">
        <v>8</v>
      </c>
      <c r="BT163" s="248" t="s">
        <v>9</v>
      </c>
    </row>
    <row r="164" spans="1:72" ht="9" customHeight="1" thickBot="1">
      <c r="A164" s="38"/>
      <c r="B164" s="45"/>
      <c r="C164" s="281"/>
      <c r="D164" s="146"/>
      <c r="E164" s="146"/>
      <c r="F164" s="146"/>
      <c r="G164" s="146"/>
      <c r="H164" s="3"/>
      <c r="I164" s="3"/>
      <c r="J164" s="94"/>
      <c r="K164" s="200"/>
      <c r="L164" s="67"/>
      <c r="M164" s="67"/>
      <c r="N164" s="67"/>
      <c r="O164" s="77"/>
      <c r="P164" s="67"/>
      <c r="Q164" s="77"/>
      <c r="R164" s="126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51"/>
      <c r="AD164" s="51"/>
      <c r="AE164" s="38"/>
      <c r="AF164" s="38"/>
      <c r="AG164" s="38"/>
      <c r="AH164" s="38"/>
      <c r="AI164" s="408" t="s">
        <v>236</v>
      </c>
      <c r="AJ164" s="409"/>
      <c r="AK164" s="409"/>
      <c r="AL164" s="409"/>
      <c r="AM164" s="410" t="s">
        <v>237</v>
      </c>
      <c r="AN164" s="410"/>
      <c r="AO164" s="410"/>
      <c r="AP164" s="410"/>
      <c r="AQ164" s="411"/>
      <c r="AR164" s="378"/>
      <c r="AS164" s="379"/>
      <c r="AT164" s="379"/>
      <c r="AU164" s="380"/>
      <c r="AV164" s="54">
        <v>9</v>
      </c>
      <c r="AW164" s="24" t="str">
        <f>IF(AV164="","","-")</f>
        <v>-</v>
      </c>
      <c r="AX164" s="56">
        <v>15</v>
      </c>
      <c r="AY164" s="383" t="str">
        <f>IF(AV164&lt;&gt;"",IF(AV164&gt;AX164,IF(AV165&gt;AX165,"○",IF(AV166&gt;AX166,"○","×")),IF(AV165&gt;AX165,IF(AV166&gt;AX166,"○","×"),"×")),"")</f>
        <v>×</v>
      </c>
      <c r="AZ164" s="54">
        <v>6</v>
      </c>
      <c r="BA164" s="25" t="str">
        <f aca="true" t="shared" si="46" ref="BA164:BA169">IF(AZ164="","","-")</f>
        <v>-</v>
      </c>
      <c r="BB164" s="59">
        <v>15</v>
      </c>
      <c r="BC164" s="383" t="str">
        <f>IF(AZ164&lt;&gt;"",IF(AZ164&gt;BB164,IF(AZ165&gt;BB165,"○",IF(AZ166&gt;BB166,"○","×")),IF(AZ165&gt;BB165,IF(AZ166&gt;BB166,"○","×"),"×")),"")</f>
        <v>×</v>
      </c>
      <c r="BD164" s="60">
        <v>14</v>
      </c>
      <c r="BE164" s="25" t="str">
        <f aca="true" t="shared" si="47" ref="BE164:BE172">IF(BD164="","","-")</f>
        <v>-</v>
      </c>
      <c r="BF164" s="56">
        <v>15</v>
      </c>
      <c r="BG164" s="386" t="str">
        <f>IF(BD164&lt;&gt;"",IF(BD164&gt;BF164,IF(BD165&gt;BF165,"○",IF(BD166&gt;BF166,"○","×")),IF(BD165&gt;BF165,IF(BD166&gt;BF166,"○","×"),"×")),"")</f>
        <v>×</v>
      </c>
      <c r="BH164" s="387" t="s">
        <v>24</v>
      </c>
      <c r="BI164" s="388"/>
      <c r="BJ164" s="388"/>
      <c r="BK164" s="389"/>
      <c r="BL164" s="38"/>
      <c r="BM164" s="250"/>
      <c r="BN164" s="3"/>
      <c r="BO164" s="251"/>
      <c r="BP164" s="252"/>
      <c r="BQ164" s="253"/>
      <c r="BR164" s="3"/>
      <c r="BS164" s="3"/>
      <c r="BT164" s="254"/>
    </row>
    <row r="165" spans="1:72" ht="9" customHeight="1" thickTop="1">
      <c r="A165" s="38"/>
      <c r="B165" s="120" t="str">
        <f>B224</f>
        <v>田所直哉</v>
      </c>
      <c r="C165" s="214" t="s">
        <v>221</v>
      </c>
      <c r="D165" s="497" t="s">
        <v>416</v>
      </c>
      <c r="E165" s="486"/>
      <c r="F165" s="486"/>
      <c r="G165" s="487"/>
      <c r="H165" s="105">
        <v>8</v>
      </c>
      <c r="I165" s="105">
        <v>15</v>
      </c>
      <c r="J165" s="128">
        <v>10</v>
      </c>
      <c r="K165" s="66"/>
      <c r="L165" s="193"/>
      <c r="M165" s="174"/>
      <c r="N165" s="110"/>
      <c r="O165" s="70"/>
      <c r="P165" s="9"/>
      <c r="Q165" s="70"/>
      <c r="R165" s="9"/>
      <c r="S165" s="9"/>
      <c r="T165" s="126"/>
      <c r="U165" s="38"/>
      <c r="V165" s="42"/>
      <c r="W165" s="42"/>
      <c r="X165" s="38"/>
      <c r="Y165" s="38"/>
      <c r="Z165" s="38"/>
      <c r="AA165" s="38"/>
      <c r="AB165" s="38"/>
      <c r="AC165" s="51"/>
      <c r="AD165" s="38"/>
      <c r="AE165" s="38"/>
      <c r="AF165" s="38"/>
      <c r="AG165" s="38"/>
      <c r="AH165" s="38"/>
      <c r="AI165" s="299" t="s">
        <v>238</v>
      </c>
      <c r="AJ165" s="300"/>
      <c r="AK165" s="300"/>
      <c r="AL165" s="300"/>
      <c r="AM165" s="297" t="s">
        <v>237</v>
      </c>
      <c r="AN165" s="297"/>
      <c r="AO165" s="297"/>
      <c r="AP165" s="297"/>
      <c r="AQ165" s="320"/>
      <c r="AR165" s="381"/>
      <c r="AS165" s="352"/>
      <c r="AT165" s="352"/>
      <c r="AU165" s="353"/>
      <c r="AV165" s="54">
        <v>12</v>
      </c>
      <c r="AW165" s="24" t="str">
        <f>IF(AV165="","","-")</f>
        <v>-</v>
      </c>
      <c r="AX165" s="57">
        <v>15</v>
      </c>
      <c r="AY165" s="384"/>
      <c r="AZ165" s="54">
        <v>9</v>
      </c>
      <c r="BA165" s="24" t="str">
        <f t="shared" si="46"/>
        <v>-</v>
      </c>
      <c r="BB165" s="56">
        <v>15</v>
      </c>
      <c r="BC165" s="384"/>
      <c r="BD165" s="54">
        <v>12</v>
      </c>
      <c r="BE165" s="24" t="str">
        <f t="shared" si="47"/>
        <v>-</v>
      </c>
      <c r="BF165" s="56">
        <v>15</v>
      </c>
      <c r="BG165" s="357"/>
      <c r="BH165" s="304"/>
      <c r="BI165" s="301"/>
      <c r="BJ165" s="301"/>
      <c r="BK165" s="298"/>
      <c r="BL165" s="38"/>
      <c r="BM165" s="250">
        <f>COUNTIF(AR164:BG166,"○")</f>
        <v>0</v>
      </c>
      <c r="BN165" s="3">
        <f>COUNTIF(AR164:BG166,"×")</f>
        <v>3</v>
      </c>
      <c r="BO165" s="255">
        <f>(IF((AR164&gt;AT164),1,0))+(IF((AR165&gt;AT165),1,0))+(IF((AR166&gt;AT166),1,0))+(IF((AV164&gt;AX164),1,0))+(IF((AV165&gt;AX165),1,0))+(IF((AV166&gt;AX166),1,0))+(IF((AZ164&gt;BB164),1,0))+(IF((AZ165&gt;BB165),1,0))+(IF((AZ166&gt;BB166),1,0))+(IF((BD164&gt;BF164),1,0))+(IF((BD165&gt;BF165),1,0))+(IF((BD166&gt;BF166),1,0))</f>
        <v>0</v>
      </c>
      <c r="BP165" s="256">
        <f>(IF((AR164&lt;AT164),1,0))+(IF((AR165&lt;AT165),1,0))+(IF((AR166&lt;AT166),1,0))+(IF((AV164&lt;AX164),1,0))+(IF((AV165&lt;AX165),1,0))+(IF((AV166&lt;AX166),1,0))+(IF((AZ164&lt;BB164),1,0))+(IF((AZ165&lt;BB165),1,0))+(IF((AZ166&lt;BB166),1,0))+(IF((BD164&lt;BF164),1,0))+(IF((BD165&lt;BF165),1,0))+(IF((BD166&lt;BF166),1,0))</f>
        <v>6</v>
      </c>
      <c r="BQ165" s="257">
        <f>BO165-BP165</f>
        <v>-6</v>
      </c>
      <c r="BR165" s="3">
        <f>SUM(AR164:AR166,AV164:AV166,AZ164:AZ166,BD164:BD166)</f>
        <v>62</v>
      </c>
      <c r="BS165" s="3">
        <f>SUM(AT164:AT166,AX164:AX166,BB164:BB166,BF164:BF166)</f>
        <v>90</v>
      </c>
      <c r="BT165" s="254">
        <f>BR165-BS165</f>
        <v>-28</v>
      </c>
    </row>
    <row r="166" spans="1:72" ht="9" customHeight="1" thickBot="1">
      <c r="A166" s="38"/>
      <c r="B166" s="122" t="str">
        <f>B225</f>
        <v>魚見渚</v>
      </c>
      <c r="C166" s="215" t="s">
        <v>221</v>
      </c>
      <c r="D166" s="498"/>
      <c r="E166" s="489"/>
      <c r="F166" s="489"/>
      <c r="G166" s="490"/>
      <c r="H166" s="15"/>
      <c r="I166" s="15"/>
      <c r="J166" s="15"/>
      <c r="K166" s="131">
        <v>15</v>
      </c>
      <c r="L166" s="176">
        <v>15</v>
      </c>
      <c r="M166" s="176"/>
      <c r="N166" s="241"/>
      <c r="O166" s="197"/>
      <c r="P166" s="3"/>
      <c r="Q166" s="94"/>
      <c r="R166" s="3"/>
      <c r="S166" s="3"/>
      <c r="T166" s="126"/>
      <c r="U166" s="38"/>
      <c r="V166" s="42"/>
      <c r="W166" s="42"/>
      <c r="X166" s="38"/>
      <c r="Y166" s="38"/>
      <c r="Z166" s="38"/>
      <c r="AA166" s="38"/>
      <c r="AB166" s="38"/>
      <c r="AC166" s="51"/>
      <c r="AD166" s="38"/>
      <c r="AE166" s="38"/>
      <c r="AF166" s="38"/>
      <c r="AG166" s="38"/>
      <c r="AH166" s="38"/>
      <c r="AI166" s="321"/>
      <c r="AJ166" s="322"/>
      <c r="AK166" s="322"/>
      <c r="AL166" s="322"/>
      <c r="AM166" s="322" t="s">
        <v>30</v>
      </c>
      <c r="AN166" s="322"/>
      <c r="AO166" s="322"/>
      <c r="AP166" s="322"/>
      <c r="AQ166" s="323"/>
      <c r="AR166" s="382"/>
      <c r="AS166" s="355"/>
      <c r="AT166" s="355"/>
      <c r="AU166" s="356"/>
      <c r="AV166" s="55"/>
      <c r="AW166" s="24">
        <f>IF(AV166="","","-")</f>
      </c>
      <c r="AX166" s="58"/>
      <c r="AY166" s="385"/>
      <c r="AZ166" s="55"/>
      <c r="BA166" s="26">
        <f t="shared" si="46"/>
      </c>
      <c r="BB166" s="58"/>
      <c r="BC166" s="384"/>
      <c r="BD166" s="55"/>
      <c r="BE166" s="26">
        <f t="shared" si="47"/>
      </c>
      <c r="BF166" s="58"/>
      <c r="BG166" s="357"/>
      <c r="BH166" s="17">
        <f>BM165</f>
        <v>0</v>
      </c>
      <c r="BI166" s="18" t="s">
        <v>19</v>
      </c>
      <c r="BJ166" s="18">
        <f>BN165</f>
        <v>3</v>
      </c>
      <c r="BK166" s="19" t="s">
        <v>7</v>
      </c>
      <c r="BL166" s="38"/>
      <c r="BM166" s="250"/>
      <c r="BN166" s="3"/>
      <c r="BO166" s="250"/>
      <c r="BP166" s="3"/>
      <c r="BQ166" s="254"/>
      <c r="BR166" s="3"/>
      <c r="BS166" s="3"/>
      <c r="BT166" s="254"/>
    </row>
    <row r="167" spans="1:72" ht="9" customHeight="1" thickTop="1">
      <c r="A167" s="38"/>
      <c r="B167" s="45"/>
      <c r="C167" s="281"/>
      <c r="D167" s="146"/>
      <c r="E167" s="146"/>
      <c r="F167" s="146"/>
      <c r="G167" s="146"/>
      <c r="H167" s="3"/>
      <c r="I167" s="3"/>
      <c r="J167" s="3"/>
      <c r="K167" s="9"/>
      <c r="L167" s="9"/>
      <c r="M167" s="148"/>
      <c r="N167" s="3"/>
      <c r="O167" s="3"/>
      <c r="P167" s="3"/>
      <c r="Q167" s="94"/>
      <c r="R167" s="3"/>
      <c r="S167" s="3"/>
      <c r="T167" s="126"/>
      <c r="U167" s="38"/>
      <c r="V167" s="42"/>
      <c r="W167" s="42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34" t="s">
        <v>239</v>
      </c>
      <c r="AJ167" s="335"/>
      <c r="AK167" s="335"/>
      <c r="AL167" s="335"/>
      <c r="AM167" s="336" t="s">
        <v>240</v>
      </c>
      <c r="AN167" s="336"/>
      <c r="AO167" s="336"/>
      <c r="AP167" s="336"/>
      <c r="AQ167" s="337"/>
      <c r="AR167" s="27">
        <f>IF(AX164="","",AX164)</f>
        <v>15</v>
      </c>
      <c r="AS167" s="24" t="str">
        <f aca="true" t="shared" si="48" ref="AS167:AS175">IF(AR167="","","-")</f>
        <v>-</v>
      </c>
      <c r="AT167" s="28">
        <f>IF(AV164="","",AV164)</f>
        <v>9</v>
      </c>
      <c r="AU167" s="345" t="str">
        <f>IF(AY164="","",IF(AY164="○","×",IF(AY164="×","○")))</f>
        <v>○</v>
      </c>
      <c r="AV167" s="348"/>
      <c r="AW167" s="349"/>
      <c r="AX167" s="349"/>
      <c r="AY167" s="350"/>
      <c r="AZ167" s="54">
        <v>15</v>
      </c>
      <c r="BA167" s="24" t="str">
        <f t="shared" si="46"/>
        <v>-</v>
      </c>
      <c r="BB167" s="56">
        <v>14</v>
      </c>
      <c r="BC167" s="406" t="str">
        <f>IF(AZ167&lt;&gt;"",IF(AZ167&gt;BB167,IF(AZ168&gt;BB168,"○",IF(AZ169&gt;BB169,"○","×")),IF(AZ168&gt;BB168,IF(AZ169&gt;BB169,"○","×"),"×")),"")</f>
        <v>○</v>
      </c>
      <c r="BD167" s="54">
        <v>15</v>
      </c>
      <c r="BE167" s="24" t="str">
        <f t="shared" si="47"/>
        <v>-</v>
      </c>
      <c r="BF167" s="56">
        <v>6</v>
      </c>
      <c r="BG167" s="365" t="str">
        <f>IF(BD167&lt;&gt;"",IF(BD167&gt;BF167,IF(BD168&gt;BF168,"○",IF(BD169&gt;BF169,"○","×")),IF(BD168&gt;BF168,IF(BD169&gt;BF169,"○","×"),"×")),"")</f>
        <v>×</v>
      </c>
      <c r="BH167" s="311" t="s">
        <v>22</v>
      </c>
      <c r="BI167" s="302"/>
      <c r="BJ167" s="302"/>
      <c r="BK167" s="303"/>
      <c r="BL167" s="38"/>
      <c r="BM167" s="251"/>
      <c r="BN167" s="252"/>
      <c r="BO167" s="251"/>
      <c r="BP167" s="252"/>
      <c r="BQ167" s="253"/>
      <c r="BR167" s="252"/>
      <c r="BS167" s="252"/>
      <c r="BT167" s="253"/>
    </row>
    <row r="168" spans="1:72" ht="9" customHeight="1">
      <c r="A168" s="38"/>
      <c r="B168" s="120" t="str">
        <f>AI179</f>
        <v>山内道夫</v>
      </c>
      <c r="C168" s="214" t="s">
        <v>428</v>
      </c>
      <c r="D168" s="497" t="s">
        <v>385</v>
      </c>
      <c r="E168" s="486"/>
      <c r="F168" s="486"/>
      <c r="G168" s="487"/>
      <c r="H168" s="10"/>
      <c r="I168" s="3"/>
      <c r="J168" s="3"/>
      <c r="K168" s="131">
        <v>10</v>
      </c>
      <c r="L168" s="131">
        <v>7</v>
      </c>
      <c r="M168" s="152"/>
      <c r="N168" s="3"/>
      <c r="O168" s="3"/>
      <c r="P168" s="3"/>
      <c r="Q168" s="94"/>
      <c r="R168" s="38"/>
      <c r="S168" s="38"/>
      <c r="T168" s="38"/>
      <c r="U168" s="38"/>
      <c r="V168" s="38"/>
      <c r="W168" s="38"/>
      <c r="X168" s="38"/>
      <c r="Y168" s="42"/>
      <c r="Z168" s="42"/>
      <c r="AA168" s="42"/>
      <c r="AB168" s="42"/>
      <c r="AC168" s="42"/>
      <c r="AD168" s="42"/>
      <c r="AE168" s="38"/>
      <c r="AF168" s="38"/>
      <c r="AG168" s="38"/>
      <c r="AH168" s="38"/>
      <c r="AI168" s="338" t="s">
        <v>241</v>
      </c>
      <c r="AJ168" s="339"/>
      <c r="AK168" s="339"/>
      <c r="AL168" s="339"/>
      <c r="AM168" s="340" t="s">
        <v>240</v>
      </c>
      <c r="AN168" s="340"/>
      <c r="AO168" s="340"/>
      <c r="AP168" s="340"/>
      <c r="AQ168" s="341"/>
      <c r="AR168" s="27">
        <f>IF(AX165="","",AX165)</f>
        <v>15</v>
      </c>
      <c r="AS168" s="24" t="str">
        <f t="shared" si="48"/>
        <v>-</v>
      </c>
      <c r="AT168" s="28">
        <f>IF(AV165="","",AV165)</f>
        <v>12</v>
      </c>
      <c r="AU168" s="346" t="str">
        <f>IF(AW165="","",AW165)</f>
        <v>-</v>
      </c>
      <c r="AV168" s="351"/>
      <c r="AW168" s="352"/>
      <c r="AX168" s="352"/>
      <c r="AY168" s="353"/>
      <c r="AZ168" s="54">
        <v>11</v>
      </c>
      <c r="BA168" s="24" t="str">
        <f t="shared" si="46"/>
        <v>-</v>
      </c>
      <c r="BB168" s="56">
        <v>15</v>
      </c>
      <c r="BC168" s="384"/>
      <c r="BD168" s="54">
        <v>11</v>
      </c>
      <c r="BE168" s="24" t="str">
        <f t="shared" si="47"/>
        <v>-</v>
      </c>
      <c r="BF168" s="56">
        <v>15</v>
      </c>
      <c r="BG168" s="357"/>
      <c r="BH168" s="304"/>
      <c r="BI168" s="301"/>
      <c r="BJ168" s="301"/>
      <c r="BK168" s="298"/>
      <c r="BL168" s="38"/>
      <c r="BM168" s="250">
        <f>COUNTIF(AR167:BG169,"○")</f>
        <v>2</v>
      </c>
      <c r="BN168" s="3">
        <f>COUNTIF(AR167:BG169,"×")</f>
        <v>1</v>
      </c>
      <c r="BO168" s="255">
        <f>(IF((AR167&gt;AT167),1,0))+(IF((AR168&gt;AT168),1,0))+(IF((AR169&gt;AT169),1,0))+(IF((AV167&gt;AX167),1,0))+(IF((AV168&gt;AX168),1,0))+(IF((AV169&gt;AX169),1,0))+(IF((AZ167&gt;BB167),1,0))+(IF((AZ168&gt;BB168),1,0))+(IF((AZ169&gt;BB169),1,0))+(IF((BD167&gt;BF167),1,0))+(IF((BD168&gt;BF168),1,0))+(IF((BD169&gt;BF169),1,0))</f>
        <v>5</v>
      </c>
      <c r="BP168" s="256">
        <f>(IF((AR167&lt;AT167),1,0))+(IF((AR168&lt;AT168),1,0))+(IF((AR169&lt;AT169),1,0))+(IF((AV167&lt;AX167),1,0))+(IF((AV168&lt;AX168),1,0))+(IF((AV169&lt;AX169),1,0))+(IF((AZ167&lt;BB167),1,0))+(IF((AZ168&lt;BB168),1,0))+(IF((AZ169&lt;BB169),1,0))+(IF((BD167&lt;BF167),1,0))+(IF((BD168&lt;BF168),1,0))+(IF((BD169&lt;BF169),1,0))</f>
        <v>3</v>
      </c>
      <c r="BQ168" s="257">
        <f>BO168-BP168</f>
        <v>2</v>
      </c>
      <c r="BR168" s="3">
        <f>SUM(AR167:AR169,AV167:AV169,AZ167:AZ169,BD167:BD169)</f>
        <v>110</v>
      </c>
      <c r="BS168" s="3">
        <f>SUM(AT167:AT169,AX167:AX169,BB167:BB169,BF167:BF169)</f>
        <v>96</v>
      </c>
      <c r="BT168" s="254">
        <f>BR168-BS168</f>
        <v>14</v>
      </c>
    </row>
    <row r="169" spans="1:72" ht="9" customHeight="1" thickBot="1">
      <c r="A169" s="38"/>
      <c r="B169" s="122" t="str">
        <f>AI180</f>
        <v>秦由美子</v>
      </c>
      <c r="C169" s="215" t="s">
        <v>428</v>
      </c>
      <c r="D169" s="498"/>
      <c r="E169" s="489"/>
      <c r="F169" s="489"/>
      <c r="G169" s="490"/>
      <c r="H169" s="201">
        <v>8</v>
      </c>
      <c r="I169" s="201">
        <v>15</v>
      </c>
      <c r="J169" s="202">
        <v>13</v>
      </c>
      <c r="K169" s="96"/>
      <c r="L169" s="96"/>
      <c r="M169" s="187"/>
      <c r="N169" s="3"/>
      <c r="O169" s="3"/>
      <c r="P169" s="3"/>
      <c r="Q169" s="94"/>
      <c r="R169" s="38"/>
      <c r="S169" s="38"/>
      <c r="T169" s="38"/>
      <c r="U169" s="38"/>
      <c r="V169" s="38"/>
      <c r="W169" s="38"/>
      <c r="X169" s="38"/>
      <c r="Y169" s="42"/>
      <c r="Z169" s="42"/>
      <c r="AA169" s="42"/>
      <c r="AB169" s="42"/>
      <c r="AC169" s="42"/>
      <c r="AD169" s="42"/>
      <c r="AE169" s="38"/>
      <c r="AF169" s="38"/>
      <c r="AG169" s="38"/>
      <c r="AH169" s="38"/>
      <c r="AI169" s="407"/>
      <c r="AJ169" s="366"/>
      <c r="AK169" s="366"/>
      <c r="AL169" s="366"/>
      <c r="AM169" s="366" t="s">
        <v>242</v>
      </c>
      <c r="AN169" s="366"/>
      <c r="AO169" s="366"/>
      <c r="AP169" s="366"/>
      <c r="AQ169" s="367"/>
      <c r="AR169" s="30">
        <f>IF(AX166="","",AX166)</f>
      </c>
      <c r="AS169" s="24">
        <f t="shared" si="48"/>
      </c>
      <c r="AT169" s="31">
        <f>IF(AV166="","",AV166)</f>
      </c>
      <c r="AU169" s="347">
        <f>IF(AW166="","",AW166)</f>
      </c>
      <c r="AV169" s="354"/>
      <c r="AW169" s="355"/>
      <c r="AX169" s="355"/>
      <c r="AY169" s="356"/>
      <c r="AZ169" s="55">
        <v>15</v>
      </c>
      <c r="BA169" s="24" t="str">
        <f t="shared" si="46"/>
        <v>-</v>
      </c>
      <c r="BB169" s="58">
        <v>10</v>
      </c>
      <c r="BC169" s="385"/>
      <c r="BD169" s="55">
        <v>13</v>
      </c>
      <c r="BE169" s="26" t="str">
        <f t="shared" si="47"/>
        <v>-</v>
      </c>
      <c r="BF169" s="58">
        <v>15</v>
      </c>
      <c r="BG169" s="358"/>
      <c r="BH169" s="17">
        <f>BM168</f>
        <v>2</v>
      </c>
      <c r="BI169" s="18" t="s">
        <v>19</v>
      </c>
      <c r="BJ169" s="18">
        <f>BN168</f>
        <v>1</v>
      </c>
      <c r="BK169" s="19" t="s">
        <v>7</v>
      </c>
      <c r="BL169" s="38"/>
      <c r="BM169" s="258"/>
      <c r="BN169" s="259"/>
      <c r="BO169" s="258"/>
      <c r="BP169" s="259"/>
      <c r="BQ169" s="260"/>
      <c r="BR169" s="259"/>
      <c r="BS169" s="259"/>
      <c r="BT169" s="260"/>
    </row>
    <row r="170" spans="1:72" ht="9" customHeight="1" thickTop="1">
      <c r="A170" s="38"/>
      <c r="B170" s="38"/>
      <c r="C170" s="282"/>
      <c r="D170" s="169"/>
      <c r="E170" s="169"/>
      <c r="F170" s="169"/>
      <c r="G170" s="169"/>
      <c r="H170" s="67"/>
      <c r="I170" s="67"/>
      <c r="J170" s="77"/>
      <c r="K170" s="126"/>
      <c r="L170" s="126"/>
      <c r="M170" s="126"/>
      <c r="N170" s="126"/>
      <c r="O170" s="126"/>
      <c r="P170" s="67"/>
      <c r="Q170" s="77"/>
      <c r="R170" s="38"/>
      <c r="S170" s="38"/>
      <c r="T170" s="38"/>
      <c r="U170" s="38"/>
      <c r="V170" s="38"/>
      <c r="W170" s="38"/>
      <c r="X170" s="38"/>
      <c r="Y170" s="42"/>
      <c r="Z170" s="42"/>
      <c r="AA170" s="42"/>
      <c r="AB170" s="42"/>
      <c r="AC170" s="42"/>
      <c r="AD170" s="42"/>
      <c r="AE170" s="38"/>
      <c r="AF170" s="38"/>
      <c r="AG170" s="38"/>
      <c r="AH170" s="38"/>
      <c r="AI170" s="338" t="s">
        <v>243</v>
      </c>
      <c r="AJ170" s="339"/>
      <c r="AK170" s="339"/>
      <c r="AL170" s="339"/>
      <c r="AM170" s="340" t="s">
        <v>244</v>
      </c>
      <c r="AN170" s="340"/>
      <c r="AO170" s="340"/>
      <c r="AP170" s="340"/>
      <c r="AQ170" s="341"/>
      <c r="AR170" s="27">
        <f>IF(BB164="","",BB164)</f>
        <v>15</v>
      </c>
      <c r="AS170" s="29" t="str">
        <f t="shared" si="48"/>
        <v>-</v>
      </c>
      <c r="AT170" s="28">
        <f>IF(AZ164="","",AZ164)</f>
        <v>6</v>
      </c>
      <c r="AU170" s="345" t="str">
        <f>IF(BC164="","",IF(BC164="○","×",IF(BC164="×","○")))</f>
        <v>○</v>
      </c>
      <c r="AV170" s="5">
        <f>IF(BB167="","",BB167)</f>
        <v>14</v>
      </c>
      <c r="AW170" s="24" t="str">
        <f aca="true" t="shared" si="49" ref="AW170:AW175">IF(AV170="","","-")</f>
        <v>-</v>
      </c>
      <c r="AX170" s="28">
        <f>IF(AZ167="","",AZ167)</f>
        <v>15</v>
      </c>
      <c r="AY170" s="345" t="str">
        <f>IF(BC167="","",IF(BC167="○","×",IF(BC167="×","○")))</f>
        <v>×</v>
      </c>
      <c r="AZ170" s="348"/>
      <c r="BA170" s="349"/>
      <c r="BB170" s="349"/>
      <c r="BC170" s="350"/>
      <c r="BD170" s="54">
        <v>15</v>
      </c>
      <c r="BE170" s="24" t="str">
        <f t="shared" si="47"/>
        <v>-</v>
      </c>
      <c r="BF170" s="56">
        <v>14</v>
      </c>
      <c r="BG170" s="357" t="str">
        <f>IF(BD170&lt;&gt;"",IF(BD170&gt;BF170,IF(BD171&gt;BF171,"○",IF(BD172&gt;BF172,"○","×")),IF(BD171&gt;BF171,IF(BD172&gt;BF172,"○","×"),"×")),"")</f>
        <v>○</v>
      </c>
      <c r="BH170" s="311" t="s">
        <v>21</v>
      </c>
      <c r="BI170" s="302"/>
      <c r="BJ170" s="302"/>
      <c r="BK170" s="303"/>
      <c r="BL170" s="38"/>
      <c r="BM170" s="250"/>
      <c r="BN170" s="3"/>
      <c r="BO170" s="250"/>
      <c r="BP170" s="3"/>
      <c r="BQ170" s="254"/>
      <c r="BR170" s="3"/>
      <c r="BS170" s="3"/>
      <c r="BT170" s="254"/>
    </row>
    <row r="171" spans="1:72" ht="9" customHeight="1" thickBot="1">
      <c r="A171" s="38"/>
      <c r="B171" s="120" t="str">
        <f>AI197</f>
        <v>近藤慎一</v>
      </c>
      <c r="C171" s="214" t="s">
        <v>37</v>
      </c>
      <c r="D171" s="497" t="s">
        <v>417</v>
      </c>
      <c r="E171" s="486"/>
      <c r="F171" s="486"/>
      <c r="G171" s="487"/>
      <c r="H171" s="180">
        <v>15</v>
      </c>
      <c r="I171" s="180">
        <v>12</v>
      </c>
      <c r="J171" s="188">
        <v>15</v>
      </c>
      <c r="K171" s="126"/>
      <c r="L171" s="126"/>
      <c r="M171" s="126"/>
      <c r="N171" s="126"/>
      <c r="O171" s="126"/>
      <c r="P171" s="67"/>
      <c r="Q171" s="77"/>
      <c r="R171" s="3"/>
      <c r="S171" s="3"/>
      <c r="T171" s="126"/>
      <c r="U171" s="45" t="s">
        <v>49</v>
      </c>
      <c r="V171" s="45"/>
      <c r="W171" s="38"/>
      <c r="X171" s="38"/>
      <c r="Y171" s="38"/>
      <c r="Z171" s="42"/>
      <c r="AA171" s="42"/>
      <c r="AB171" s="42"/>
      <c r="AC171" s="42"/>
      <c r="AD171" s="42"/>
      <c r="AE171" s="38"/>
      <c r="AF171" s="38"/>
      <c r="AG171" s="38"/>
      <c r="AH171" s="38"/>
      <c r="AI171" s="338" t="s">
        <v>245</v>
      </c>
      <c r="AJ171" s="339"/>
      <c r="AK171" s="339"/>
      <c r="AL171" s="339"/>
      <c r="AM171" s="340" t="s">
        <v>244</v>
      </c>
      <c r="AN171" s="340"/>
      <c r="AO171" s="340"/>
      <c r="AP171" s="340"/>
      <c r="AQ171" s="341"/>
      <c r="AR171" s="27">
        <f>IF(BB165="","",BB165)</f>
        <v>15</v>
      </c>
      <c r="AS171" s="24" t="str">
        <f t="shared" si="48"/>
        <v>-</v>
      </c>
      <c r="AT171" s="28">
        <f>IF(AZ165="","",AZ165)</f>
        <v>9</v>
      </c>
      <c r="AU171" s="346">
        <f>IF(AW168="","",AW168)</f>
      </c>
      <c r="AV171" s="5">
        <f>IF(BB168="","",BB168)</f>
        <v>15</v>
      </c>
      <c r="AW171" s="24" t="str">
        <f t="shared" si="49"/>
        <v>-</v>
      </c>
      <c r="AX171" s="28">
        <f>IF(AZ168="","",AZ168)</f>
        <v>11</v>
      </c>
      <c r="AY171" s="346" t="str">
        <f>IF(BA168="","",BA168)</f>
        <v>-</v>
      </c>
      <c r="AZ171" s="351"/>
      <c r="BA171" s="352"/>
      <c r="BB171" s="352"/>
      <c r="BC171" s="353"/>
      <c r="BD171" s="54">
        <v>8</v>
      </c>
      <c r="BE171" s="24" t="str">
        <f t="shared" si="47"/>
        <v>-</v>
      </c>
      <c r="BF171" s="56">
        <v>15</v>
      </c>
      <c r="BG171" s="357"/>
      <c r="BH171" s="304"/>
      <c r="BI171" s="301"/>
      <c r="BJ171" s="301"/>
      <c r="BK171" s="298"/>
      <c r="BL171" s="38"/>
      <c r="BM171" s="250">
        <f>COUNTIF(AR170:BG172,"○")</f>
        <v>2</v>
      </c>
      <c r="BN171" s="3">
        <f>COUNTIF(AR170:BG172,"×")</f>
        <v>1</v>
      </c>
      <c r="BO171" s="255">
        <f>(IF((AR170&gt;AT170),1,0))+(IF((AR171&gt;AT171),1,0))+(IF((AR172&gt;AT172),1,0))+(IF((AV170&gt;AX170),1,0))+(IF((AV171&gt;AX171),1,0))+(IF((AV172&gt;AX172),1,0))+(IF((AZ170&gt;BB170),1,0))+(IF((AZ171&gt;BB171),1,0))+(IF((AZ172&gt;BB172),1,0))+(IF((BD170&gt;BF170),1,0))+(IF((BD171&gt;BF171),1,0))+(IF((BD172&gt;BF172),1,0))</f>
        <v>5</v>
      </c>
      <c r="BP171" s="256">
        <f>(IF((AR170&lt;AT170),1,0))+(IF((AR171&lt;AT171),1,0))+(IF((AR172&lt;AT172),1,0))+(IF((AV170&lt;AX170),1,0))+(IF((AV171&lt;AX171),1,0))+(IF((AV172&lt;AX172),1,0))+(IF((AZ170&lt;BB170),1,0))+(IF((AZ171&lt;BB171),1,0))+(IF((AZ172&lt;BB172),1,0))+(IF((BD170&lt;BF170),1,0))+(IF((BD171&lt;BF171),1,0))+(IF((BD172&lt;BF172),1,0))</f>
        <v>3</v>
      </c>
      <c r="BQ171" s="257">
        <f>BO171-BP171</f>
        <v>2</v>
      </c>
      <c r="BR171" s="3">
        <f>SUM(AR170:AR172,AV170:AV172,AZ170:AZ172,BD170:BD172)</f>
        <v>107</v>
      </c>
      <c r="BS171" s="3">
        <f>SUM(AT170:AT172,AX170:AX172,BB170:BB172,BF170:BF172)</f>
        <v>91</v>
      </c>
      <c r="BT171" s="254">
        <f>BR171-BS171</f>
        <v>16</v>
      </c>
    </row>
    <row r="172" spans="1:72" ht="9" customHeight="1" thickBot="1" thickTop="1">
      <c r="A172" s="38"/>
      <c r="B172" s="122" t="str">
        <f>AI198</f>
        <v>大比賀尚子</v>
      </c>
      <c r="C172" s="215" t="s">
        <v>37</v>
      </c>
      <c r="D172" s="498"/>
      <c r="E172" s="489"/>
      <c r="F172" s="489"/>
      <c r="G172" s="490"/>
      <c r="H172" s="126"/>
      <c r="I172" s="126"/>
      <c r="J172" s="126"/>
      <c r="K172" s="126"/>
      <c r="L172" s="126"/>
      <c r="M172" s="126"/>
      <c r="N172" s="126"/>
      <c r="O172" s="126"/>
      <c r="P172" s="67"/>
      <c r="Q172" s="77"/>
      <c r="R172" s="131">
        <v>5</v>
      </c>
      <c r="S172" s="103">
        <v>15</v>
      </c>
      <c r="T172" s="103">
        <v>15</v>
      </c>
      <c r="U172" s="466" t="str">
        <f>B162</f>
        <v>祖父江圭三</v>
      </c>
      <c r="V172" s="431"/>
      <c r="W172" s="431"/>
      <c r="X172" s="431"/>
      <c r="Y172" s="431"/>
      <c r="Z172" s="430" t="str">
        <f>C162</f>
        <v>Twenty-one</v>
      </c>
      <c r="AA172" s="431"/>
      <c r="AB172" s="431"/>
      <c r="AC172" s="431"/>
      <c r="AD172" s="432"/>
      <c r="AE172" s="38"/>
      <c r="AF172" s="38"/>
      <c r="AG172" s="38"/>
      <c r="AH172" s="38"/>
      <c r="AI172" s="342"/>
      <c r="AJ172" s="343"/>
      <c r="AK172" s="343"/>
      <c r="AL172" s="343"/>
      <c r="AM172" s="343" t="s">
        <v>30</v>
      </c>
      <c r="AN172" s="343"/>
      <c r="AO172" s="343"/>
      <c r="AP172" s="343"/>
      <c r="AQ172" s="344"/>
      <c r="AR172" s="30">
        <f>IF(BB166="","",BB166)</f>
      </c>
      <c r="AS172" s="26">
        <f t="shared" si="48"/>
      </c>
      <c r="AT172" s="31">
        <f>IF(AZ166="","",AZ166)</f>
      </c>
      <c r="AU172" s="347">
        <f>IF(AW169="","",AW169)</f>
      </c>
      <c r="AV172" s="8">
        <f>IF(BB169="","",BB169)</f>
        <v>10</v>
      </c>
      <c r="AW172" s="24" t="str">
        <f t="shared" si="49"/>
        <v>-</v>
      </c>
      <c r="AX172" s="31">
        <f>IF(AZ169="","",AZ169)</f>
        <v>15</v>
      </c>
      <c r="AY172" s="347" t="str">
        <f>IF(BA169="","",BA169)</f>
        <v>-</v>
      </c>
      <c r="AZ172" s="354"/>
      <c r="BA172" s="355"/>
      <c r="BB172" s="355"/>
      <c r="BC172" s="356"/>
      <c r="BD172" s="55">
        <v>15</v>
      </c>
      <c r="BE172" s="24" t="str">
        <f t="shared" si="47"/>
        <v>-</v>
      </c>
      <c r="BF172" s="58">
        <v>6</v>
      </c>
      <c r="BG172" s="358"/>
      <c r="BH172" s="17">
        <f>BM171</f>
        <v>2</v>
      </c>
      <c r="BI172" s="18" t="s">
        <v>19</v>
      </c>
      <c r="BJ172" s="18">
        <f>BN171</f>
        <v>1</v>
      </c>
      <c r="BK172" s="19" t="s">
        <v>7</v>
      </c>
      <c r="BL172" s="38"/>
      <c r="BM172" s="250"/>
      <c r="BN172" s="3"/>
      <c r="BO172" s="250"/>
      <c r="BP172" s="3"/>
      <c r="BQ172" s="254"/>
      <c r="BR172" s="3"/>
      <c r="BS172" s="3"/>
      <c r="BT172" s="254"/>
    </row>
    <row r="173" spans="1:72" ht="9" customHeight="1" thickTop="1">
      <c r="A173" s="38"/>
      <c r="B173" s="38"/>
      <c r="C173" s="282"/>
      <c r="D173" s="169"/>
      <c r="E173" s="169"/>
      <c r="F173" s="169"/>
      <c r="G173" s="169"/>
      <c r="H173" s="126"/>
      <c r="I173" s="126"/>
      <c r="J173" s="126"/>
      <c r="K173" s="126"/>
      <c r="L173" s="126"/>
      <c r="M173" s="126"/>
      <c r="N173" s="126"/>
      <c r="O173" s="126"/>
      <c r="P173" s="67"/>
      <c r="Q173" s="148"/>
      <c r="R173" s="139">
        <v>15</v>
      </c>
      <c r="S173" s="124">
        <v>9</v>
      </c>
      <c r="T173" s="124">
        <v>13</v>
      </c>
      <c r="U173" s="447" t="str">
        <f>B163</f>
        <v>山本佳代子</v>
      </c>
      <c r="V173" s="434"/>
      <c r="W173" s="434"/>
      <c r="X173" s="434"/>
      <c r="Y173" s="434"/>
      <c r="Z173" s="433" t="str">
        <f>C163</f>
        <v>Twenty-one</v>
      </c>
      <c r="AA173" s="434"/>
      <c r="AB173" s="434"/>
      <c r="AC173" s="434"/>
      <c r="AD173" s="435"/>
      <c r="AE173" s="38"/>
      <c r="AF173" s="38"/>
      <c r="AG173" s="38"/>
      <c r="AH173" s="38"/>
      <c r="AI173" s="324" t="s">
        <v>246</v>
      </c>
      <c r="AJ173" s="325"/>
      <c r="AK173" s="325"/>
      <c r="AL173" s="325"/>
      <c r="AM173" s="326" t="s">
        <v>247</v>
      </c>
      <c r="AN173" s="326"/>
      <c r="AO173" s="326"/>
      <c r="AP173" s="326"/>
      <c r="AQ173" s="327"/>
      <c r="AR173" s="27">
        <f>IF(BF164="","",BF164)</f>
        <v>15</v>
      </c>
      <c r="AS173" s="24" t="str">
        <f t="shared" si="48"/>
        <v>-</v>
      </c>
      <c r="AT173" s="28">
        <f>IF(BD164="","",BD164)</f>
        <v>14</v>
      </c>
      <c r="AU173" s="445" t="str">
        <f>IF(BG164="","",IF(BG164="○","×",IF(BG164="×","○")))</f>
        <v>○</v>
      </c>
      <c r="AV173" s="5">
        <f>IF(BF167="","",BF167)</f>
        <v>6</v>
      </c>
      <c r="AW173" s="29" t="str">
        <f t="shared" si="49"/>
        <v>-</v>
      </c>
      <c r="AX173" s="28">
        <f>IF(BD167="","",BD167)</f>
        <v>15</v>
      </c>
      <c r="AY173" s="445" t="str">
        <f>IF(BG167="","",IF(BG167="○","×",IF(BG167="×","○")))</f>
        <v>○</v>
      </c>
      <c r="AZ173" s="13">
        <f>IF(BF170="","",BF170)</f>
        <v>14</v>
      </c>
      <c r="BA173" s="24" t="str">
        <f>IF(AZ173="","","-")</f>
        <v>-</v>
      </c>
      <c r="BB173" s="33">
        <f>IF(BD170="","",BD170)</f>
        <v>15</v>
      </c>
      <c r="BC173" s="445" t="str">
        <f>IF(BG170="","",IF(BG170="○","×",IF(BG170="×","○")))</f>
        <v>×</v>
      </c>
      <c r="BD173" s="436"/>
      <c r="BE173" s="437"/>
      <c r="BF173" s="437"/>
      <c r="BG173" s="438"/>
      <c r="BH173" s="311" t="s">
        <v>23</v>
      </c>
      <c r="BI173" s="302"/>
      <c r="BJ173" s="302"/>
      <c r="BK173" s="303"/>
      <c r="BL173" s="38"/>
      <c r="BM173" s="251"/>
      <c r="BN173" s="252"/>
      <c r="BO173" s="251"/>
      <c r="BP173" s="252"/>
      <c r="BQ173" s="253"/>
      <c r="BR173" s="252"/>
      <c r="BS173" s="252"/>
      <c r="BT173" s="253"/>
    </row>
    <row r="174" spans="1:72" ht="9" customHeight="1" thickBot="1">
      <c r="A174" s="38"/>
      <c r="B174" s="120" t="str">
        <f>AI182</f>
        <v>鍛谷浩二</v>
      </c>
      <c r="C174" s="214" t="s">
        <v>59</v>
      </c>
      <c r="D174" s="497" t="s">
        <v>418</v>
      </c>
      <c r="E174" s="486"/>
      <c r="F174" s="486"/>
      <c r="G174" s="487"/>
      <c r="H174" s="3"/>
      <c r="I174" s="3"/>
      <c r="J174" s="3"/>
      <c r="K174" s="3"/>
      <c r="L174" s="3"/>
      <c r="M174" s="159"/>
      <c r="N174" s="191"/>
      <c r="O174" s="191"/>
      <c r="P174" s="67"/>
      <c r="Q174" s="148"/>
      <c r="R174" s="9"/>
      <c r="S174" s="3"/>
      <c r="T174" s="3"/>
      <c r="U174" s="44"/>
      <c r="V174" s="53"/>
      <c r="W174" s="53"/>
      <c r="X174" s="53"/>
      <c r="Y174" s="53"/>
      <c r="Z174" s="53"/>
      <c r="AA174" s="53"/>
      <c r="AB174" s="53"/>
      <c r="AC174" s="53"/>
      <c r="AD174" s="53"/>
      <c r="AE174" s="38"/>
      <c r="AF174" s="38"/>
      <c r="AG174" s="38"/>
      <c r="AH174" s="38"/>
      <c r="AI174" s="299" t="s">
        <v>248</v>
      </c>
      <c r="AJ174" s="300"/>
      <c r="AK174" s="300"/>
      <c r="AL174" s="300"/>
      <c r="AM174" s="297" t="s">
        <v>249</v>
      </c>
      <c r="AN174" s="297"/>
      <c r="AO174" s="297"/>
      <c r="AP174" s="297"/>
      <c r="AQ174" s="320"/>
      <c r="AR174" s="27">
        <f>IF(BF165="","",BF165)</f>
        <v>15</v>
      </c>
      <c r="AS174" s="24" t="str">
        <f t="shared" si="48"/>
        <v>-</v>
      </c>
      <c r="AT174" s="28">
        <f>IF(BD165="","",BD165)</f>
        <v>12</v>
      </c>
      <c r="AU174" s="446"/>
      <c r="AV174" s="5">
        <f>IF(BF168="","",BF168)</f>
        <v>15</v>
      </c>
      <c r="AW174" s="24" t="str">
        <f t="shared" si="49"/>
        <v>-</v>
      </c>
      <c r="AX174" s="28">
        <f>IF(BD168="","",BD168)</f>
        <v>11</v>
      </c>
      <c r="AY174" s="446"/>
      <c r="AZ174" s="5">
        <f>IF(BF171="","",BF171)</f>
        <v>15</v>
      </c>
      <c r="BA174" s="24" t="str">
        <f>IF(AZ174="","","-")</f>
        <v>-</v>
      </c>
      <c r="BB174" s="28">
        <f>IF(BD171="","",BD171)</f>
        <v>8</v>
      </c>
      <c r="BC174" s="446"/>
      <c r="BD174" s="439"/>
      <c r="BE174" s="440"/>
      <c r="BF174" s="440"/>
      <c r="BG174" s="441"/>
      <c r="BH174" s="304"/>
      <c r="BI174" s="301"/>
      <c r="BJ174" s="301"/>
      <c r="BK174" s="298"/>
      <c r="BL174" s="38"/>
      <c r="BM174" s="250">
        <f>COUNTIF(AR173:BG175,"○")</f>
        <v>2</v>
      </c>
      <c r="BN174" s="3">
        <f>COUNTIF(AR173:BG175,"×")</f>
        <v>1</v>
      </c>
      <c r="BO174" s="255">
        <f>(IF((AR173&gt;AT173),1,0))+(IF((AR174&gt;AT174),1,0))+(IF((AR175&gt;AT175),1,0))+(IF((AV173&gt;AX173),1,0))+(IF((AV174&gt;AX174),1,0))+(IF((AV175&gt;AX175),1,0))+(IF((AZ173&gt;BB173),1,0))+(IF((AZ174&gt;BB174),1,0))+(IF((AZ175&gt;BB175),1,0))+(IF((BD173&gt;BF173),1,0))+(IF((BD174&gt;BF174),1,0))+(IF((BD175&gt;BF175),1,0))</f>
        <v>5</v>
      </c>
      <c r="BP174" s="256">
        <f>(IF((AR173&lt;AT173),1,0))+(IF((AR174&lt;AT174),1,0))+(IF((AR175&lt;AT175),1,0))+(IF((AV173&lt;AX173),1,0))+(IF((AV174&lt;AX174),1,0))+(IF((AV175&lt;AX175),1,0))+(IF((AZ173&lt;BB173),1,0))+(IF((AZ174&lt;BB174),1,0))+(IF((AZ175&lt;BB175),1,0))+(IF((BD173&lt;BF173),1,0))+(IF((BD174&lt;BF174),1,0))+(IF((BD175&lt;BF175),1,0))</f>
        <v>3</v>
      </c>
      <c r="BQ174" s="257">
        <f>BO174-BP174</f>
        <v>2</v>
      </c>
      <c r="BR174" s="3">
        <f>SUM(AR173:AR175,AV173:AV175,AZ173:AZ175,BD173:BD175)</f>
        <v>101</v>
      </c>
      <c r="BS174" s="3">
        <f>SUM(AT173:AT175,AX173:AX175,BB173:BB175,BF173:BF175)</f>
        <v>103</v>
      </c>
      <c r="BT174" s="254">
        <f>BR174-BS174</f>
        <v>-2</v>
      </c>
    </row>
    <row r="175" spans="1:72" ht="9" customHeight="1" thickBot="1" thickTop="1">
      <c r="A175" s="38"/>
      <c r="B175" s="122" t="str">
        <f>AI183</f>
        <v>芳地沙織</v>
      </c>
      <c r="C175" s="215" t="s">
        <v>425</v>
      </c>
      <c r="D175" s="498"/>
      <c r="E175" s="489"/>
      <c r="F175" s="489"/>
      <c r="G175" s="490"/>
      <c r="H175" s="151">
        <v>15</v>
      </c>
      <c r="I175" s="124">
        <v>15</v>
      </c>
      <c r="J175" s="125"/>
      <c r="K175" s="3"/>
      <c r="L175" s="9"/>
      <c r="M175" s="67"/>
      <c r="N175" s="191"/>
      <c r="O175" s="191"/>
      <c r="P175" s="67"/>
      <c r="Q175" s="148"/>
      <c r="R175" s="9"/>
      <c r="S175" s="3"/>
      <c r="T175" s="3"/>
      <c r="U175" s="50" t="s">
        <v>54</v>
      </c>
      <c r="V175" s="50"/>
      <c r="W175" s="45"/>
      <c r="X175" s="45"/>
      <c r="Y175" s="45"/>
      <c r="Z175" s="45"/>
      <c r="AA175" s="45"/>
      <c r="AB175" s="45"/>
      <c r="AC175" s="45"/>
      <c r="AD175" s="45"/>
      <c r="AE175" s="38"/>
      <c r="AF175" s="38"/>
      <c r="AG175" s="38"/>
      <c r="AH175" s="38"/>
      <c r="AI175" s="390"/>
      <c r="AJ175" s="391"/>
      <c r="AK175" s="391"/>
      <c r="AL175" s="391"/>
      <c r="AM175" s="391" t="s">
        <v>30</v>
      </c>
      <c r="AN175" s="391"/>
      <c r="AO175" s="391"/>
      <c r="AP175" s="391"/>
      <c r="AQ175" s="392"/>
      <c r="AR175" s="34">
        <f>IF(BF166="","",BF166)</f>
      </c>
      <c r="AS175" s="35">
        <f t="shared" si="48"/>
      </c>
      <c r="AT175" s="36">
        <f>IF(BD166="","",BD166)</f>
      </c>
      <c r="AU175" s="418"/>
      <c r="AV175" s="37">
        <f>IF(BF169="","",BF169)</f>
        <v>15</v>
      </c>
      <c r="AW175" s="35" t="str">
        <f t="shared" si="49"/>
        <v>-</v>
      </c>
      <c r="AX175" s="36">
        <f>IF(BD169="","",BD169)</f>
        <v>13</v>
      </c>
      <c r="AY175" s="418"/>
      <c r="AZ175" s="37">
        <f>IF(BF172="","",BF172)</f>
        <v>6</v>
      </c>
      <c r="BA175" s="35" t="str">
        <f>IF(AZ175="","","-")</f>
        <v>-</v>
      </c>
      <c r="BB175" s="36">
        <f>IF(BD172="","",BD172)</f>
        <v>15</v>
      </c>
      <c r="BC175" s="418"/>
      <c r="BD175" s="442"/>
      <c r="BE175" s="443"/>
      <c r="BF175" s="443"/>
      <c r="BG175" s="444"/>
      <c r="BH175" s="20">
        <f>BM174</f>
        <v>2</v>
      </c>
      <c r="BI175" s="21" t="s">
        <v>19</v>
      </c>
      <c r="BJ175" s="21">
        <f>BN174</f>
        <v>1</v>
      </c>
      <c r="BK175" s="22" t="s">
        <v>7</v>
      </c>
      <c r="BL175" s="38"/>
      <c r="BM175" s="258"/>
      <c r="BN175" s="259"/>
      <c r="BO175" s="258"/>
      <c r="BP175" s="259"/>
      <c r="BQ175" s="260"/>
      <c r="BR175" s="259"/>
      <c r="BS175" s="259"/>
      <c r="BT175" s="260"/>
    </row>
    <row r="176" spans="1:72" ht="9" customHeight="1" thickBot="1">
      <c r="A176" s="38"/>
      <c r="B176" s="38"/>
      <c r="C176" s="282"/>
      <c r="D176" s="169"/>
      <c r="E176" s="169"/>
      <c r="F176" s="169"/>
      <c r="G176" s="169"/>
      <c r="H176" s="3"/>
      <c r="I176" s="3"/>
      <c r="J176" s="94"/>
      <c r="K176" s="67"/>
      <c r="L176" s="67"/>
      <c r="M176" s="67"/>
      <c r="N176" s="191"/>
      <c r="O176" s="191"/>
      <c r="P176" s="67"/>
      <c r="Q176" s="148"/>
      <c r="R176" s="9"/>
      <c r="S176" s="3"/>
      <c r="T176" s="3"/>
      <c r="U176" s="466" t="str">
        <f>B174</f>
        <v>鍛谷浩二</v>
      </c>
      <c r="V176" s="431"/>
      <c r="W176" s="431"/>
      <c r="X176" s="431"/>
      <c r="Y176" s="431"/>
      <c r="Z176" s="430" t="str">
        <f>C174</f>
        <v>三豊ｸﾗﾌﾞ</v>
      </c>
      <c r="AA176" s="431"/>
      <c r="AB176" s="431"/>
      <c r="AC176" s="431"/>
      <c r="AD176" s="432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</row>
    <row r="177" spans="1:72" ht="9" customHeight="1" thickTop="1">
      <c r="A177" s="38"/>
      <c r="B177" s="120" t="str">
        <f>AI200</f>
        <v>阿部明徳</v>
      </c>
      <c r="C177" s="214" t="s">
        <v>429</v>
      </c>
      <c r="D177" s="538" t="s">
        <v>388</v>
      </c>
      <c r="E177" s="539"/>
      <c r="F177" s="539"/>
      <c r="G177" s="540"/>
      <c r="H177" s="105">
        <v>8</v>
      </c>
      <c r="I177" s="105">
        <v>9</v>
      </c>
      <c r="J177" s="128"/>
      <c r="K177" s="66"/>
      <c r="L177" s="193"/>
      <c r="M177" s="203"/>
      <c r="N177" s="143"/>
      <c r="O177" s="143"/>
      <c r="P177" s="67"/>
      <c r="Q177" s="148"/>
      <c r="R177" s="9"/>
      <c r="S177" s="3"/>
      <c r="T177" s="3"/>
      <c r="U177" s="447" t="str">
        <f>B175</f>
        <v>芳地沙織</v>
      </c>
      <c r="V177" s="434"/>
      <c r="W177" s="434"/>
      <c r="X177" s="434"/>
      <c r="Y177" s="434"/>
      <c r="Z177" s="433" t="str">
        <f>C175</f>
        <v>三豊ｼﾞｭﾆｱ</v>
      </c>
      <c r="AA177" s="434"/>
      <c r="AB177" s="434"/>
      <c r="AC177" s="434"/>
      <c r="AD177" s="435"/>
      <c r="AE177" s="38"/>
      <c r="AF177" s="38"/>
      <c r="AG177" s="38"/>
      <c r="AH177" s="38"/>
      <c r="AI177" s="328" t="s">
        <v>95</v>
      </c>
      <c r="AJ177" s="329"/>
      <c r="AK177" s="329"/>
      <c r="AL177" s="329"/>
      <c r="AM177" s="329"/>
      <c r="AN177" s="329"/>
      <c r="AO177" s="329"/>
      <c r="AP177" s="329"/>
      <c r="AQ177" s="330"/>
      <c r="AR177" s="416" t="str">
        <f>AI179</f>
        <v>山内道夫</v>
      </c>
      <c r="AS177" s="400"/>
      <c r="AT177" s="400"/>
      <c r="AU177" s="401"/>
      <c r="AV177" s="399" t="str">
        <f>AI182</f>
        <v>鍛谷浩二</v>
      </c>
      <c r="AW177" s="400"/>
      <c r="AX177" s="400"/>
      <c r="AY177" s="401"/>
      <c r="AZ177" s="399" t="str">
        <f>AI185</f>
        <v>結城正明</v>
      </c>
      <c r="BA177" s="400"/>
      <c r="BB177" s="400"/>
      <c r="BC177" s="401"/>
      <c r="BD177" s="399" t="str">
        <f>AI188</f>
        <v>三好幹雄</v>
      </c>
      <c r="BE177" s="400"/>
      <c r="BF177" s="400"/>
      <c r="BG177" s="402"/>
      <c r="BH177" s="403" t="s">
        <v>1</v>
      </c>
      <c r="BI177" s="404"/>
      <c r="BJ177" s="404"/>
      <c r="BK177" s="405"/>
      <c r="BL177" s="38"/>
      <c r="BM177" s="393" t="s">
        <v>3</v>
      </c>
      <c r="BN177" s="395"/>
      <c r="BO177" s="393" t="s">
        <v>4</v>
      </c>
      <c r="BP177" s="394"/>
      <c r="BQ177" s="395"/>
      <c r="BR177" s="396" t="s">
        <v>5</v>
      </c>
      <c r="BS177" s="397"/>
      <c r="BT177" s="398"/>
    </row>
    <row r="178" spans="1:72" ht="9" customHeight="1" thickBot="1">
      <c r="A178" s="38"/>
      <c r="B178" s="122" t="str">
        <f>AI201</f>
        <v>桧垣昌子</v>
      </c>
      <c r="C178" s="215" t="s">
        <v>429</v>
      </c>
      <c r="D178" s="541"/>
      <c r="E178" s="542"/>
      <c r="F178" s="542"/>
      <c r="G178" s="543"/>
      <c r="H178" s="15"/>
      <c r="I178" s="15"/>
      <c r="J178" s="15"/>
      <c r="K178" s="131">
        <v>15</v>
      </c>
      <c r="L178" s="176">
        <v>15</v>
      </c>
      <c r="M178" s="204"/>
      <c r="N178" s="143"/>
      <c r="O178" s="143"/>
      <c r="P178" s="67"/>
      <c r="Q178" s="148"/>
      <c r="R178" s="9"/>
      <c r="S178" s="9"/>
      <c r="T178" s="9"/>
      <c r="U178" s="44"/>
      <c r="V178" s="51"/>
      <c r="W178" s="51"/>
      <c r="X178" s="51"/>
      <c r="Y178" s="51"/>
      <c r="Z178" s="51"/>
      <c r="AA178" s="51"/>
      <c r="AB178" s="51"/>
      <c r="AC178" s="51"/>
      <c r="AD178" s="51"/>
      <c r="AE178" s="38"/>
      <c r="AF178" s="38"/>
      <c r="AG178" s="38"/>
      <c r="AH178" s="38"/>
      <c r="AI178" s="331"/>
      <c r="AJ178" s="332"/>
      <c r="AK178" s="332"/>
      <c r="AL178" s="332"/>
      <c r="AM178" s="332"/>
      <c r="AN178" s="332"/>
      <c r="AO178" s="332"/>
      <c r="AP178" s="332"/>
      <c r="AQ178" s="333"/>
      <c r="AR178" s="417" t="str">
        <f>AI180</f>
        <v>秦由美子</v>
      </c>
      <c r="AS178" s="369"/>
      <c r="AT178" s="369"/>
      <c r="AU178" s="418"/>
      <c r="AV178" s="368" t="str">
        <f>AI183</f>
        <v>芳地沙織</v>
      </c>
      <c r="AW178" s="369"/>
      <c r="AX178" s="369"/>
      <c r="AY178" s="418"/>
      <c r="AZ178" s="368" t="str">
        <f>AI186</f>
        <v>吉田修美</v>
      </c>
      <c r="BA178" s="369"/>
      <c r="BB178" s="369"/>
      <c r="BC178" s="418"/>
      <c r="BD178" s="368" t="str">
        <f>AI189</f>
        <v>浜田友香</v>
      </c>
      <c r="BE178" s="369"/>
      <c r="BF178" s="369"/>
      <c r="BG178" s="370"/>
      <c r="BH178" s="371" t="s">
        <v>2</v>
      </c>
      <c r="BI178" s="372"/>
      <c r="BJ178" s="372"/>
      <c r="BK178" s="373"/>
      <c r="BL178" s="38"/>
      <c r="BM178" s="247" t="s">
        <v>6</v>
      </c>
      <c r="BN178" s="249" t="s">
        <v>7</v>
      </c>
      <c r="BO178" s="247" t="s">
        <v>26</v>
      </c>
      <c r="BP178" s="249" t="s">
        <v>8</v>
      </c>
      <c r="BQ178" s="248" t="s">
        <v>9</v>
      </c>
      <c r="BR178" s="249" t="s">
        <v>20</v>
      </c>
      <c r="BS178" s="249" t="s">
        <v>8</v>
      </c>
      <c r="BT178" s="248" t="s">
        <v>9</v>
      </c>
    </row>
    <row r="179" spans="1:72" ht="9" customHeight="1" thickBot="1">
      <c r="A179" s="38"/>
      <c r="B179" s="45"/>
      <c r="C179" s="281"/>
      <c r="D179" s="146"/>
      <c r="E179" s="146"/>
      <c r="F179" s="146"/>
      <c r="G179" s="146"/>
      <c r="H179" s="3"/>
      <c r="I179" s="3"/>
      <c r="J179" s="3"/>
      <c r="K179" s="9"/>
      <c r="L179" s="9"/>
      <c r="M179" s="77"/>
      <c r="N179" s="143"/>
      <c r="O179" s="143"/>
      <c r="P179" s="67"/>
      <c r="Q179" s="148"/>
      <c r="R179" s="9"/>
      <c r="S179" s="9"/>
      <c r="T179" s="9"/>
      <c r="U179" s="44"/>
      <c r="V179" s="72"/>
      <c r="W179" s="72"/>
      <c r="X179" s="72"/>
      <c r="Y179" s="72"/>
      <c r="Z179" s="51"/>
      <c r="AA179" s="51"/>
      <c r="AB179" s="51"/>
      <c r="AC179" s="51"/>
      <c r="AD179" s="51"/>
      <c r="AE179" s="38"/>
      <c r="AF179" s="38"/>
      <c r="AG179" s="38"/>
      <c r="AH179" s="38"/>
      <c r="AI179" s="374" t="s">
        <v>250</v>
      </c>
      <c r="AJ179" s="375"/>
      <c r="AK179" s="375"/>
      <c r="AL179" s="375"/>
      <c r="AM179" s="376" t="s">
        <v>251</v>
      </c>
      <c r="AN179" s="376"/>
      <c r="AO179" s="376"/>
      <c r="AP179" s="376"/>
      <c r="AQ179" s="377"/>
      <c r="AR179" s="378"/>
      <c r="AS179" s="379"/>
      <c r="AT179" s="379"/>
      <c r="AU179" s="380"/>
      <c r="AV179" s="54">
        <v>12</v>
      </c>
      <c r="AW179" s="24" t="str">
        <f>IF(AV179="","","-")</f>
        <v>-</v>
      </c>
      <c r="AX179" s="56">
        <v>15</v>
      </c>
      <c r="AY179" s="383" t="str">
        <f>IF(AV179&lt;&gt;"",IF(AV179&gt;AX179,IF(AV180&gt;AX180,"○",IF(AV181&gt;AX181,"○","×")),IF(AV180&gt;AX180,IF(AV181&gt;AX181,"○","×"),"×")),"")</f>
        <v>×</v>
      </c>
      <c r="AZ179" s="54">
        <v>15</v>
      </c>
      <c r="BA179" s="25" t="str">
        <f aca="true" t="shared" si="50" ref="BA179:BA184">IF(AZ179="","","-")</f>
        <v>-</v>
      </c>
      <c r="BB179" s="59">
        <v>13</v>
      </c>
      <c r="BC179" s="383" t="str">
        <f>IF(AZ179&lt;&gt;"",IF(AZ179&gt;BB179,IF(AZ180&gt;BB180,"○",IF(AZ181&gt;BB181,"○","×")),IF(AZ180&gt;BB180,IF(AZ181&gt;BB181,"○","×"),"×")),"")</f>
        <v>○</v>
      </c>
      <c r="BD179" s="60">
        <v>15</v>
      </c>
      <c r="BE179" s="25" t="str">
        <f aca="true" t="shared" si="51" ref="BE179:BE187">IF(BD179="","","-")</f>
        <v>-</v>
      </c>
      <c r="BF179" s="56">
        <v>13</v>
      </c>
      <c r="BG179" s="386" t="str">
        <f>IF(BD179&lt;&gt;"",IF(BD179&gt;BF179,IF(BD180&gt;BF180,"○",IF(BD181&gt;BF181,"○","×")),IF(BD180&gt;BF180,IF(BD181&gt;BF181,"○","×"),"×")),"")</f>
        <v>○</v>
      </c>
      <c r="BH179" s="387" t="s">
        <v>22</v>
      </c>
      <c r="BI179" s="388"/>
      <c r="BJ179" s="388"/>
      <c r="BK179" s="389"/>
      <c r="BL179" s="38"/>
      <c r="BM179" s="250"/>
      <c r="BN179" s="3"/>
      <c r="BO179" s="251"/>
      <c r="BP179" s="252"/>
      <c r="BQ179" s="253"/>
      <c r="BR179" s="3"/>
      <c r="BS179" s="3"/>
      <c r="BT179" s="254"/>
    </row>
    <row r="180" spans="1:72" ht="9" customHeight="1" thickTop="1">
      <c r="A180" s="38"/>
      <c r="B180" s="120" t="str">
        <f>B209</f>
        <v>仙波直久</v>
      </c>
      <c r="C180" s="214" t="s">
        <v>224</v>
      </c>
      <c r="D180" s="497" t="s">
        <v>419</v>
      </c>
      <c r="E180" s="486"/>
      <c r="F180" s="486"/>
      <c r="G180" s="487"/>
      <c r="H180" s="10"/>
      <c r="I180" s="3"/>
      <c r="J180" s="3"/>
      <c r="K180" s="131">
        <v>11</v>
      </c>
      <c r="L180" s="131">
        <v>5</v>
      </c>
      <c r="M180" s="152"/>
      <c r="N180" s="154"/>
      <c r="O180" s="194"/>
      <c r="P180" s="163"/>
      <c r="Q180" s="148"/>
      <c r="R180" s="67"/>
      <c r="S180" s="72"/>
      <c r="T180" s="72"/>
      <c r="U180" s="72"/>
      <c r="V180" s="72"/>
      <c r="W180" s="72"/>
      <c r="X180" s="72"/>
      <c r="Y180" s="72"/>
      <c r="Z180" s="51"/>
      <c r="AA180" s="51"/>
      <c r="AB180" s="51"/>
      <c r="AC180" s="51"/>
      <c r="AD180" s="51"/>
      <c r="AE180" s="38"/>
      <c r="AF180" s="38"/>
      <c r="AG180" s="38"/>
      <c r="AH180" s="38"/>
      <c r="AI180" s="338" t="s">
        <v>252</v>
      </c>
      <c r="AJ180" s="339"/>
      <c r="AK180" s="339"/>
      <c r="AL180" s="339"/>
      <c r="AM180" s="340" t="s">
        <v>251</v>
      </c>
      <c r="AN180" s="340"/>
      <c r="AO180" s="340"/>
      <c r="AP180" s="340"/>
      <c r="AQ180" s="341"/>
      <c r="AR180" s="381"/>
      <c r="AS180" s="352"/>
      <c r="AT180" s="352"/>
      <c r="AU180" s="353"/>
      <c r="AV180" s="54">
        <v>9</v>
      </c>
      <c r="AW180" s="24" t="str">
        <f>IF(AV180="","","-")</f>
        <v>-</v>
      </c>
      <c r="AX180" s="57">
        <v>15</v>
      </c>
      <c r="AY180" s="384"/>
      <c r="AZ180" s="54">
        <v>12</v>
      </c>
      <c r="BA180" s="24" t="str">
        <f t="shared" si="50"/>
        <v>-</v>
      </c>
      <c r="BB180" s="56">
        <v>15</v>
      </c>
      <c r="BC180" s="384"/>
      <c r="BD180" s="54">
        <v>15</v>
      </c>
      <c r="BE180" s="24" t="str">
        <f t="shared" si="51"/>
        <v>-</v>
      </c>
      <c r="BF180" s="56">
        <v>4</v>
      </c>
      <c r="BG180" s="357"/>
      <c r="BH180" s="304"/>
      <c r="BI180" s="301"/>
      <c r="BJ180" s="301"/>
      <c r="BK180" s="298"/>
      <c r="BL180" s="38"/>
      <c r="BM180" s="250">
        <f>COUNTIF(AR179:BG181,"○")</f>
        <v>2</v>
      </c>
      <c r="BN180" s="3">
        <f>COUNTIF(AR179:BG181,"×")</f>
        <v>1</v>
      </c>
      <c r="BO180" s="255">
        <f>(IF((AR179&gt;AT179),1,0))+(IF((AR180&gt;AT180),1,0))+(IF((AR181&gt;AT181),1,0))+(IF((AV179&gt;AX179),1,0))+(IF((AV180&gt;AX180),1,0))+(IF((AV181&gt;AX181),1,0))+(IF((AZ179&gt;BB179),1,0))+(IF((AZ180&gt;BB180),1,0))+(IF((AZ181&gt;BB181),1,0))+(IF((BD179&gt;BF179),1,0))+(IF((BD180&gt;BF180),1,0))+(IF((BD181&gt;BF181),1,0))</f>
        <v>4</v>
      </c>
      <c r="BP180" s="256">
        <f>(IF((AR179&lt;AT179),1,0))+(IF((AR180&lt;AT180),1,0))+(IF((AR181&lt;AT181),1,0))+(IF((AV179&lt;AX179),1,0))+(IF((AV180&lt;AX180),1,0))+(IF((AV181&lt;AX181),1,0))+(IF((AZ179&lt;BB179),1,0))+(IF((AZ180&lt;BB180),1,0))+(IF((AZ181&lt;BB181),1,0))+(IF((BD179&lt;BF179),1,0))+(IF((BD180&lt;BF180),1,0))+(IF((BD181&lt;BF181),1,0))</f>
        <v>3</v>
      </c>
      <c r="BQ180" s="257">
        <f>BO180-BP180</f>
        <v>1</v>
      </c>
      <c r="BR180" s="3">
        <f>SUM(AR179:AR181,AV179:AV181,AZ179:AZ181,BD179:BD181)</f>
        <v>93</v>
      </c>
      <c r="BS180" s="3">
        <f>SUM(AT179:AT181,AX179:AX181,BB179:BB181,BF179:BF181)</f>
        <v>88</v>
      </c>
      <c r="BT180" s="254">
        <f>BR180-BS180</f>
        <v>5</v>
      </c>
    </row>
    <row r="181" spans="1:72" ht="9" customHeight="1" thickBot="1">
      <c r="A181" s="38"/>
      <c r="B181" s="122" t="str">
        <f>B210</f>
        <v>合田直子</v>
      </c>
      <c r="C181" s="215" t="s">
        <v>224</v>
      </c>
      <c r="D181" s="498"/>
      <c r="E181" s="489"/>
      <c r="F181" s="489"/>
      <c r="G181" s="490"/>
      <c r="H181" s="201">
        <v>15</v>
      </c>
      <c r="I181" s="201">
        <v>12</v>
      </c>
      <c r="J181" s="202">
        <v>10</v>
      </c>
      <c r="K181" s="96"/>
      <c r="L181" s="96"/>
      <c r="M181" s="187"/>
      <c r="N181" s="67"/>
      <c r="O181" s="72"/>
      <c r="P181" s="163"/>
      <c r="Q181" s="148"/>
      <c r="R181" s="67"/>
      <c r="S181" s="72"/>
      <c r="T181" s="72"/>
      <c r="U181" s="72"/>
      <c r="V181" s="72"/>
      <c r="W181" s="72"/>
      <c r="X181" s="72"/>
      <c r="Y181" s="72"/>
      <c r="Z181" s="51"/>
      <c r="AA181" s="51"/>
      <c r="AB181" s="51"/>
      <c r="AC181" s="51"/>
      <c r="AD181" s="51"/>
      <c r="AE181" s="38"/>
      <c r="AF181" s="38"/>
      <c r="AG181" s="38"/>
      <c r="AH181" s="38"/>
      <c r="AI181" s="342"/>
      <c r="AJ181" s="343"/>
      <c r="AK181" s="343"/>
      <c r="AL181" s="343"/>
      <c r="AM181" s="343" t="s">
        <v>30</v>
      </c>
      <c r="AN181" s="343"/>
      <c r="AO181" s="343"/>
      <c r="AP181" s="343"/>
      <c r="AQ181" s="344"/>
      <c r="AR181" s="382"/>
      <c r="AS181" s="355"/>
      <c r="AT181" s="355"/>
      <c r="AU181" s="356"/>
      <c r="AV181" s="55"/>
      <c r="AW181" s="24">
        <f>IF(AV181="","","-")</f>
      </c>
      <c r="AX181" s="58"/>
      <c r="AY181" s="385"/>
      <c r="AZ181" s="55">
        <v>15</v>
      </c>
      <c r="BA181" s="26" t="str">
        <f t="shared" si="50"/>
        <v>-</v>
      </c>
      <c r="BB181" s="58">
        <v>13</v>
      </c>
      <c r="BC181" s="384"/>
      <c r="BD181" s="55"/>
      <c r="BE181" s="26">
        <f t="shared" si="51"/>
      </c>
      <c r="BF181" s="58"/>
      <c r="BG181" s="357"/>
      <c r="BH181" s="17">
        <f>BM180</f>
        <v>2</v>
      </c>
      <c r="BI181" s="18" t="s">
        <v>19</v>
      </c>
      <c r="BJ181" s="18">
        <f>BN180</f>
        <v>1</v>
      </c>
      <c r="BK181" s="19" t="s">
        <v>7</v>
      </c>
      <c r="BL181" s="38"/>
      <c r="BM181" s="250"/>
      <c r="BN181" s="3"/>
      <c r="BO181" s="250"/>
      <c r="BP181" s="3"/>
      <c r="BQ181" s="254"/>
      <c r="BR181" s="3"/>
      <c r="BS181" s="3"/>
      <c r="BT181" s="254"/>
    </row>
    <row r="182" spans="1:72" ht="9" customHeight="1" thickTop="1">
      <c r="A182" s="38"/>
      <c r="B182" s="45"/>
      <c r="C182" s="281"/>
      <c r="D182" s="146"/>
      <c r="E182" s="146"/>
      <c r="F182" s="146"/>
      <c r="G182" s="146"/>
      <c r="H182" s="67"/>
      <c r="I182" s="67"/>
      <c r="J182" s="77"/>
      <c r="K182" s="126"/>
      <c r="L182" s="126"/>
      <c r="M182" s="126"/>
      <c r="N182" s="67"/>
      <c r="O182" s="72"/>
      <c r="P182" s="163"/>
      <c r="Q182" s="148"/>
      <c r="R182" s="67"/>
      <c r="S182" s="72"/>
      <c r="T182" s="72"/>
      <c r="U182" s="72"/>
      <c r="V182" s="42"/>
      <c r="W182" s="42"/>
      <c r="X182" s="42"/>
      <c r="Y182" s="42"/>
      <c r="Z182" s="38"/>
      <c r="AA182" s="38"/>
      <c r="AB182" s="38"/>
      <c r="AC182" s="38"/>
      <c r="AD182" s="38"/>
      <c r="AE182" s="38"/>
      <c r="AF182" s="38"/>
      <c r="AG182" s="38"/>
      <c r="AH182" s="38"/>
      <c r="AI182" s="334" t="s">
        <v>253</v>
      </c>
      <c r="AJ182" s="335"/>
      <c r="AK182" s="335"/>
      <c r="AL182" s="335"/>
      <c r="AM182" s="336" t="s">
        <v>230</v>
      </c>
      <c r="AN182" s="336"/>
      <c r="AO182" s="336"/>
      <c r="AP182" s="336"/>
      <c r="AQ182" s="337"/>
      <c r="AR182" s="27">
        <f>IF(AX179="","",AX179)</f>
        <v>15</v>
      </c>
      <c r="AS182" s="24" t="str">
        <f aca="true" t="shared" si="52" ref="AS182:AS190">IF(AR182="","","-")</f>
        <v>-</v>
      </c>
      <c r="AT182" s="28">
        <f>IF(AV179="","",AV179)</f>
        <v>12</v>
      </c>
      <c r="AU182" s="345" t="str">
        <f>IF(AY179="","",IF(AY179="○","×",IF(AY179="×","○")))</f>
        <v>○</v>
      </c>
      <c r="AV182" s="348"/>
      <c r="AW182" s="349"/>
      <c r="AX182" s="349"/>
      <c r="AY182" s="350"/>
      <c r="AZ182" s="54">
        <v>15</v>
      </c>
      <c r="BA182" s="24" t="str">
        <f t="shared" si="50"/>
        <v>-</v>
      </c>
      <c r="BB182" s="56">
        <v>8</v>
      </c>
      <c r="BC182" s="406" t="str">
        <f>IF(AZ182&lt;&gt;"",IF(AZ182&gt;BB182,IF(AZ183&gt;BB183,"○",IF(AZ184&gt;BB184,"○","×")),IF(AZ183&gt;BB183,IF(AZ184&gt;BB184,"○","×"),"×")),"")</f>
        <v>○</v>
      </c>
      <c r="BD182" s="54">
        <v>15</v>
      </c>
      <c r="BE182" s="24" t="str">
        <f t="shared" si="51"/>
        <v>-</v>
      </c>
      <c r="BF182" s="56">
        <v>8</v>
      </c>
      <c r="BG182" s="365" t="str">
        <f>IF(BD182&lt;&gt;"",IF(BD182&gt;BF182,IF(BD183&gt;BF183,"○",IF(BD184&gt;BF184,"○","×")),IF(BD183&gt;BF183,IF(BD184&gt;BF184,"○","×"),"×")),"")</f>
        <v>○</v>
      </c>
      <c r="BH182" s="311" t="s">
        <v>21</v>
      </c>
      <c r="BI182" s="302"/>
      <c r="BJ182" s="302"/>
      <c r="BK182" s="303"/>
      <c r="BL182" s="38"/>
      <c r="BM182" s="251"/>
      <c r="BN182" s="252"/>
      <c r="BO182" s="251"/>
      <c r="BP182" s="252"/>
      <c r="BQ182" s="253"/>
      <c r="BR182" s="252"/>
      <c r="BS182" s="252"/>
      <c r="BT182" s="253"/>
    </row>
    <row r="183" spans="1:72" ht="9" customHeight="1" thickBot="1">
      <c r="A183" s="38"/>
      <c r="B183" s="120" t="str">
        <f>B227</f>
        <v>鷺岡義晴</v>
      </c>
      <c r="C183" s="214" t="s">
        <v>37</v>
      </c>
      <c r="D183" s="497" t="s">
        <v>420</v>
      </c>
      <c r="E183" s="486"/>
      <c r="F183" s="486"/>
      <c r="G183" s="487"/>
      <c r="H183" s="180">
        <v>12</v>
      </c>
      <c r="I183" s="180">
        <v>15</v>
      </c>
      <c r="J183" s="188">
        <v>15</v>
      </c>
      <c r="K183" s="126"/>
      <c r="L183" s="126"/>
      <c r="M183" s="126"/>
      <c r="N183" s="9"/>
      <c r="O183" s="72"/>
      <c r="P183" s="163"/>
      <c r="Q183" s="148"/>
      <c r="R183" s="67"/>
      <c r="S183" s="72"/>
      <c r="T183" s="72"/>
      <c r="U183" s="72"/>
      <c r="V183" s="42"/>
      <c r="W183" s="42"/>
      <c r="X183" s="42"/>
      <c r="Y183" s="42"/>
      <c r="Z183" s="38"/>
      <c r="AA183" s="38"/>
      <c r="AB183" s="38"/>
      <c r="AC183" s="38"/>
      <c r="AD183" s="38"/>
      <c r="AE183" s="38"/>
      <c r="AF183" s="38"/>
      <c r="AG183" s="38"/>
      <c r="AH183" s="38"/>
      <c r="AI183" s="338" t="s">
        <v>254</v>
      </c>
      <c r="AJ183" s="339"/>
      <c r="AK183" s="339"/>
      <c r="AL183" s="339"/>
      <c r="AM183" s="340" t="s">
        <v>255</v>
      </c>
      <c r="AN183" s="340"/>
      <c r="AO183" s="340"/>
      <c r="AP183" s="340"/>
      <c r="AQ183" s="341"/>
      <c r="AR183" s="27">
        <f>IF(AX180="","",AX180)</f>
        <v>15</v>
      </c>
      <c r="AS183" s="24" t="str">
        <f t="shared" si="52"/>
        <v>-</v>
      </c>
      <c r="AT183" s="28">
        <f>IF(AV180="","",AV180)</f>
        <v>9</v>
      </c>
      <c r="AU183" s="346" t="str">
        <f>IF(AW180="","",AW180)</f>
        <v>-</v>
      </c>
      <c r="AV183" s="351"/>
      <c r="AW183" s="352"/>
      <c r="AX183" s="352"/>
      <c r="AY183" s="353"/>
      <c r="AZ183" s="54">
        <v>15</v>
      </c>
      <c r="BA183" s="24" t="str">
        <f t="shared" si="50"/>
        <v>-</v>
      </c>
      <c r="BB183" s="56">
        <v>6</v>
      </c>
      <c r="BC183" s="384"/>
      <c r="BD183" s="54">
        <v>15</v>
      </c>
      <c r="BE183" s="24" t="str">
        <f t="shared" si="51"/>
        <v>-</v>
      </c>
      <c r="BF183" s="56">
        <v>9</v>
      </c>
      <c r="BG183" s="357"/>
      <c r="BH183" s="304"/>
      <c r="BI183" s="301"/>
      <c r="BJ183" s="301"/>
      <c r="BK183" s="298"/>
      <c r="BL183" s="38"/>
      <c r="BM183" s="250">
        <f>COUNTIF(AR182:BG184,"○")</f>
        <v>3</v>
      </c>
      <c r="BN183" s="3">
        <f>COUNTIF(AR182:BG184,"×")</f>
        <v>0</v>
      </c>
      <c r="BO183" s="255">
        <f>(IF((AR182&gt;AT182),1,0))+(IF((AR183&gt;AT183),1,0))+(IF((AR184&gt;AT184),1,0))+(IF((AV182&gt;AX182),1,0))+(IF((AV183&gt;AX183),1,0))+(IF((AV184&gt;AX184),1,0))+(IF((AZ182&gt;BB182),1,0))+(IF((AZ183&gt;BB183),1,0))+(IF((AZ184&gt;BB184),1,0))+(IF((BD182&gt;BF182),1,0))+(IF((BD183&gt;BF183),1,0))+(IF((BD184&gt;BF184),1,0))</f>
        <v>6</v>
      </c>
      <c r="BP183" s="256">
        <f>(IF((AR182&lt;AT182),1,0))+(IF((AR183&lt;AT183),1,0))+(IF((AR184&lt;AT184),1,0))+(IF((AV182&lt;AX182),1,0))+(IF((AV183&lt;AX183),1,0))+(IF((AV184&lt;AX184),1,0))+(IF((AZ182&lt;BB182),1,0))+(IF((AZ183&lt;BB183),1,0))+(IF((AZ184&lt;BB184),1,0))+(IF((BD182&lt;BF182),1,0))+(IF((BD183&lt;BF183),1,0))+(IF((BD184&lt;BF184),1,0))</f>
        <v>0</v>
      </c>
      <c r="BQ183" s="257">
        <f>BO183-BP183</f>
        <v>6</v>
      </c>
      <c r="BR183" s="3">
        <f>SUM(AR182:AR184,AV182:AV184,AZ182:AZ184,BD182:BD184)</f>
        <v>90</v>
      </c>
      <c r="BS183" s="3">
        <f>SUM(AT182:AT184,AX182:AX184,BB182:BB184,BF182:BF184)</f>
        <v>52</v>
      </c>
      <c r="BT183" s="254">
        <f>BR183-BS183</f>
        <v>38</v>
      </c>
    </row>
    <row r="184" spans="1:72" ht="9" customHeight="1" thickTop="1">
      <c r="A184" s="38"/>
      <c r="B184" s="122" t="str">
        <f>B228</f>
        <v>赤木裕美</v>
      </c>
      <c r="C184" s="215" t="s">
        <v>37</v>
      </c>
      <c r="D184" s="498"/>
      <c r="E184" s="489"/>
      <c r="F184" s="489"/>
      <c r="G184" s="490"/>
      <c r="H184" s="126"/>
      <c r="I184" s="126"/>
      <c r="J184" s="126"/>
      <c r="K184" s="126"/>
      <c r="L184" s="126"/>
      <c r="M184" s="134">
        <v>15</v>
      </c>
      <c r="N184" s="103">
        <v>15</v>
      </c>
      <c r="O184" s="103"/>
      <c r="P184" s="163"/>
      <c r="Q184" s="148"/>
      <c r="R184" s="67"/>
      <c r="S184" s="72"/>
      <c r="T184" s="72"/>
      <c r="U184" s="72"/>
      <c r="V184" s="42"/>
      <c r="W184" s="42"/>
      <c r="X184" s="42"/>
      <c r="Y184" s="42"/>
      <c r="Z184" s="38"/>
      <c r="AA184" s="38"/>
      <c r="AB184" s="38"/>
      <c r="AC184" s="38"/>
      <c r="AD184" s="38"/>
      <c r="AE184" s="38"/>
      <c r="AF184" s="38"/>
      <c r="AG184" s="38"/>
      <c r="AH184" s="38"/>
      <c r="AI184" s="407"/>
      <c r="AJ184" s="366"/>
      <c r="AK184" s="366"/>
      <c r="AL184" s="366"/>
      <c r="AM184" s="366" t="s">
        <v>106</v>
      </c>
      <c r="AN184" s="366"/>
      <c r="AO184" s="366"/>
      <c r="AP184" s="366"/>
      <c r="AQ184" s="367"/>
      <c r="AR184" s="30">
        <f>IF(AX181="","",AX181)</f>
      </c>
      <c r="AS184" s="24">
        <f t="shared" si="52"/>
      </c>
      <c r="AT184" s="31">
        <f>IF(AV181="","",AV181)</f>
      </c>
      <c r="AU184" s="347">
        <f>IF(AW181="","",AW181)</f>
      </c>
      <c r="AV184" s="354"/>
      <c r="AW184" s="355"/>
      <c r="AX184" s="355"/>
      <c r="AY184" s="356"/>
      <c r="AZ184" s="55"/>
      <c r="BA184" s="24">
        <f t="shared" si="50"/>
      </c>
      <c r="BB184" s="58"/>
      <c r="BC184" s="385"/>
      <c r="BD184" s="55"/>
      <c r="BE184" s="26">
        <f t="shared" si="51"/>
      </c>
      <c r="BF184" s="58"/>
      <c r="BG184" s="358"/>
      <c r="BH184" s="17">
        <f>BM183</f>
        <v>3</v>
      </c>
      <c r="BI184" s="18" t="s">
        <v>19</v>
      </c>
      <c r="BJ184" s="18">
        <f>BN183</f>
        <v>0</v>
      </c>
      <c r="BK184" s="19" t="s">
        <v>7</v>
      </c>
      <c r="BL184" s="38"/>
      <c r="BM184" s="258"/>
      <c r="BN184" s="259"/>
      <c r="BO184" s="258"/>
      <c r="BP184" s="259"/>
      <c r="BQ184" s="260"/>
      <c r="BR184" s="259"/>
      <c r="BS184" s="259"/>
      <c r="BT184" s="260"/>
    </row>
    <row r="185" spans="1:72" ht="9" customHeight="1" thickBot="1">
      <c r="A185" s="38"/>
      <c r="B185" s="45"/>
      <c r="C185" s="261"/>
      <c r="D185" s="183"/>
      <c r="E185" s="183"/>
      <c r="F185" s="183"/>
      <c r="G185" s="183"/>
      <c r="H185" s="3"/>
      <c r="I185" s="3"/>
      <c r="J185" s="3"/>
      <c r="K185" s="3"/>
      <c r="L185" s="3"/>
      <c r="M185" s="159"/>
      <c r="N185" s="3"/>
      <c r="O185" s="3"/>
      <c r="P185" s="286"/>
      <c r="Q185" s="184"/>
      <c r="R185" s="67"/>
      <c r="S185" s="72"/>
      <c r="T185" s="72"/>
      <c r="U185" s="72"/>
      <c r="V185" s="42"/>
      <c r="W185" s="42"/>
      <c r="X185" s="42"/>
      <c r="Y185" s="42"/>
      <c r="Z185" s="38"/>
      <c r="AA185" s="38"/>
      <c r="AB185" s="38"/>
      <c r="AC185" s="38"/>
      <c r="AD185" s="38"/>
      <c r="AE185" s="38"/>
      <c r="AF185" s="38"/>
      <c r="AG185" s="38"/>
      <c r="AH185" s="38"/>
      <c r="AI185" s="299" t="s">
        <v>256</v>
      </c>
      <c r="AJ185" s="300"/>
      <c r="AK185" s="300"/>
      <c r="AL185" s="300"/>
      <c r="AM185" s="297" t="s">
        <v>257</v>
      </c>
      <c r="AN185" s="297"/>
      <c r="AO185" s="297"/>
      <c r="AP185" s="297"/>
      <c r="AQ185" s="320"/>
      <c r="AR185" s="27">
        <f>IF(BB179="","",BB179)</f>
        <v>13</v>
      </c>
      <c r="AS185" s="29" t="str">
        <f t="shared" si="52"/>
        <v>-</v>
      </c>
      <c r="AT185" s="28">
        <f>IF(AZ179="","",AZ179)</f>
        <v>15</v>
      </c>
      <c r="AU185" s="345" t="str">
        <f>IF(BC179="","",IF(BC179="○","×",IF(BC179="×","○")))</f>
        <v>×</v>
      </c>
      <c r="AV185" s="5">
        <f>IF(BB182="","",BB182)</f>
        <v>8</v>
      </c>
      <c r="AW185" s="24" t="str">
        <f aca="true" t="shared" si="53" ref="AW185:AW190">IF(AV185="","","-")</f>
        <v>-</v>
      </c>
      <c r="AX185" s="28">
        <f>IF(AZ182="","",AZ182)</f>
        <v>15</v>
      </c>
      <c r="AY185" s="345" t="str">
        <f>IF(BC182="","",IF(BC182="○","×",IF(BC182="×","○")))</f>
        <v>×</v>
      </c>
      <c r="AZ185" s="348"/>
      <c r="BA185" s="349"/>
      <c r="BB185" s="349"/>
      <c r="BC185" s="350"/>
      <c r="BD185" s="54">
        <v>15</v>
      </c>
      <c r="BE185" s="24" t="str">
        <f t="shared" si="51"/>
        <v>-</v>
      </c>
      <c r="BF185" s="56">
        <v>9</v>
      </c>
      <c r="BG185" s="357" t="str">
        <f>IF(BD185&lt;&gt;"",IF(BD185&gt;BF185,IF(BD186&gt;BF186,"○",IF(BD187&gt;BF187,"○","×")),IF(BD186&gt;BF186,IF(BD187&gt;BF187,"○","×"),"×")),"")</f>
        <v>○</v>
      </c>
      <c r="BH185" s="311" t="s">
        <v>23</v>
      </c>
      <c r="BI185" s="302"/>
      <c r="BJ185" s="302"/>
      <c r="BK185" s="303"/>
      <c r="BL185" s="38"/>
      <c r="BM185" s="250"/>
      <c r="BN185" s="3"/>
      <c r="BO185" s="250"/>
      <c r="BP185" s="3"/>
      <c r="BQ185" s="254"/>
      <c r="BR185" s="3"/>
      <c r="BS185" s="3"/>
      <c r="BT185" s="254"/>
    </row>
    <row r="186" spans="1:72" ht="9" customHeight="1" thickTop="1">
      <c r="A186" s="38"/>
      <c r="B186" s="120" t="str">
        <f>AI233</f>
        <v>山口晃生</v>
      </c>
      <c r="C186" s="214" t="s">
        <v>209</v>
      </c>
      <c r="D186" s="497" t="s">
        <v>421</v>
      </c>
      <c r="E186" s="486"/>
      <c r="F186" s="486"/>
      <c r="G186" s="487"/>
      <c r="H186" s="3"/>
      <c r="I186" s="3"/>
      <c r="J186" s="3"/>
      <c r="K186" s="3"/>
      <c r="L186" s="3"/>
      <c r="M186" s="157">
        <v>14</v>
      </c>
      <c r="N186" s="103">
        <v>9</v>
      </c>
      <c r="O186" s="103"/>
      <c r="P186" s="149"/>
      <c r="Q186" s="126"/>
      <c r="R186" s="126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  <c r="AE186" s="38"/>
      <c r="AF186" s="38"/>
      <c r="AG186" s="38"/>
      <c r="AH186" s="38"/>
      <c r="AI186" s="299" t="s">
        <v>258</v>
      </c>
      <c r="AJ186" s="300"/>
      <c r="AK186" s="300"/>
      <c r="AL186" s="300"/>
      <c r="AM186" s="297" t="s">
        <v>257</v>
      </c>
      <c r="AN186" s="297"/>
      <c r="AO186" s="297"/>
      <c r="AP186" s="297"/>
      <c r="AQ186" s="320"/>
      <c r="AR186" s="27">
        <f>IF(BB180="","",BB180)</f>
        <v>15</v>
      </c>
      <c r="AS186" s="24" t="str">
        <f t="shared" si="52"/>
        <v>-</v>
      </c>
      <c r="AT186" s="28">
        <f>IF(AZ180="","",AZ180)</f>
        <v>12</v>
      </c>
      <c r="AU186" s="346">
        <f>IF(AW183="","",AW183)</f>
      </c>
      <c r="AV186" s="5">
        <f>IF(BB183="","",BB183)</f>
        <v>6</v>
      </c>
      <c r="AW186" s="24" t="str">
        <f t="shared" si="53"/>
        <v>-</v>
      </c>
      <c r="AX186" s="28">
        <f>IF(AZ183="","",AZ183)</f>
        <v>15</v>
      </c>
      <c r="AY186" s="346" t="str">
        <f>IF(BA183="","",BA183)</f>
        <v>-</v>
      </c>
      <c r="AZ186" s="351"/>
      <c r="BA186" s="352"/>
      <c r="BB186" s="352"/>
      <c r="BC186" s="353"/>
      <c r="BD186" s="54">
        <v>15</v>
      </c>
      <c r="BE186" s="24" t="str">
        <f t="shared" si="51"/>
        <v>-</v>
      </c>
      <c r="BF186" s="56">
        <v>14</v>
      </c>
      <c r="BG186" s="357"/>
      <c r="BH186" s="304"/>
      <c r="BI186" s="301"/>
      <c r="BJ186" s="301"/>
      <c r="BK186" s="298"/>
      <c r="BL186" s="38"/>
      <c r="BM186" s="250">
        <f>COUNTIF(AR185:BG187,"○")</f>
        <v>1</v>
      </c>
      <c r="BN186" s="3">
        <f>COUNTIF(AR185:BG187,"×")</f>
        <v>2</v>
      </c>
      <c r="BO186" s="255">
        <f>(IF((AR185&gt;AT185),1,0))+(IF((AR186&gt;AT186),1,0))+(IF((AR187&gt;AT187),1,0))+(IF((AV185&gt;AX185),1,0))+(IF((AV186&gt;AX186),1,0))+(IF((AV187&gt;AX187),1,0))+(IF((AZ185&gt;BB185),1,0))+(IF((AZ186&gt;BB186),1,0))+(IF((AZ187&gt;BB187),1,0))+(IF((BD185&gt;BF185),1,0))+(IF((BD186&gt;BF186),1,0))+(IF((BD187&gt;BF187),1,0))</f>
        <v>3</v>
      </c>
      <c r="BP186" s="256">
        <f>(IF((AR185&lt;AT185),1,0))+(IF((AR186&lt;AT186),1,0))+(IF((AR187&lt;AT187),1,0))+(IF((AV185&lt;AX185),1,0))+(IF((AV186&lt;AX186),1,0))+(IF((AV187&lt;AX187),1,0))+(IF((AZ185&lt;BB185),1,0))+(IF((AZ186&lt;BB186),1,0))+(IF((AZ187&lt;BB187),1,0))+(IF((BD185&lt;BF185),1,0))+(IF((BD186&lt;BF186),1,0))+(IF((BD187&lt;BF187),1,0))</f>
        <v>4</v>
      </c>
      <c r="BQ186" s="257">
        <f>BO186-BP186</f>
        <v>-1</v>
      </c>
      <c r="BR186" s="3">
        <f>SUM(AR185:AR187,AV185:AV187,AZ185:AZ187,BD185:BD187)</f>
        <v>85</v>
      </c>
      <c r="BS186" s="3">
        <f>SUM(AT185:AT187,AX185:AX187,BB185:BB187,BF185:BF187)</f>
        <v>95</v>
      </c>
      <c r="BT186" s="254">
        <f>BR186-BS186</f>
        <v>-10</v>
      </c>
    </row>
    <row r="187" spans="1:72" ht="9" customHeight="1">
      <c r="A187" s="38"/>
      <c r="B187" s="122" t="str">
        <f>AI234</f>
        <v>岡田静子</v>
      </c>
      <c r="C187" s="215" t="s">
        <v>209</v>
      </c>
      <c r="D187" s="498"/>
      <c r="E187" s="489"/>
      <c r="F187" s="489"/>
      <c r="G187" s="490"/>
      <c r="H187" s="206">
        <v>14</v>
      </c>
      <c r="I187" s="207">
        <v>11</v>
      </c>
      <c r="J187" s="208"/>
      <c r="K187" s="3"/>
      <c r="L187" s="9"/>
      <c r="M187" s="67"/>
      <c r="N187" s="67"/>
      <c r="O187" s="67"/>
      <c r="P187" s="205"/>
      <c r="Q187" s="126"/>
      <c r="R187" s="126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  <c r="AE187" s="38"/>
      <c r="AF187" s="38"/>
      <c r="AG187" s="38"/>
      <c r="AH187" s="38"/>
      <c r="AI187" s="321"/>
      <c r="AJ187" s="322"/>
      <c r="AK187" s="322"/>
      <c r="AL187" s="322"/>
      <c r="AM187" s="322" t="s">
        <v>184</v>
      </c>
      <c r="AN187" s="322"/>
      <c r="AO187" s="322"/>
      <c r="AP187" s="322"/>
      <c r="AQ187" s="323"/>
      <c r="AR187" s="30">
        <f>IF(BB181="","",BB181)</f>
        <v>13</v>
      </c>
      <c r="AS187" s="26" t="str">
        <f t="shared" si="52"/>
        <v>-</v>
      </c>
      <c r="AT187" s="31">
        <f>IF(AZ181="","",AZ181)</f>
        <v>15</v>
      </c>
      <c r="AU187" s="347">
        <f>IF(AW184="","",AW184)</f>
      </c>
      <c r="AV187" s="8">
        <f>IF(BB184="","",BB184)</f>
      </c>
      <c r="AW187" s="24">
        <f t="shared" si="53"/>
      </c>
      <c r="AX187" s="31">
        <f>IF(AZ184="","",AZ184)</f>
      </c>
      <c r="AY187" s="347">
        <f>IF(BA184="","",BA184)</f>
      </c>
      <c r="AZ187" s="354"/>
      <c r="BA187" s="355"/>
      <c r="BB187" s="355"/>
      <c r="BC187" s="356"/>
      <c r="BD187" s="55"/>
      <c r="BE187" s="24">
        <f t="shared" si="51"/>
      </c>
      <c r="BF187" s="58"/>
      <c r="BG187" s="358"/>
      <c r="BH187" s="17">
        <f>BM186</f>
        <v>1</v>
      </c>
      <c r="BI187" s="18" t="s">
        <v>19</v>
      </c>
      <c r="BJ187" s="18">
        <f>BN186</f>
        <v>2</v>
      </c>
      <c r="BK187" s="19" t="s">
        <v>7</v>
      </c>
      <c r="BL187" s="38"/>
      <c r="BM187" s="250"/>
      <c r="BN187" s="3"/>
      <c r="BO187" s="250"/>
      <c r="BP187" s="3"/>
      <c r="BQ187" s="254"/>
      <c r="BR187" s="3"/>
      <c r="BS187" s="3"/>
      <c r="BT187" s="254"/>
    </row>
    <row r="188" spans="1:72" ht="9" customHeight="1" thickBot="1">
      <c r="A188" s="38"/>
      <c r="B188" s="38"/>
      <c r="C188" s="282"/>
      <c r="D188" s="169"/>
      <c r="E188" s="169"/>
      <c r="F188" s="169"/>
      <c r="G188" s="169"/>
      <c r="H188" s="3"/>
      <c r="I188" s="3"/>
      <c r="J188" s="3"/>
      <c r="K188" s="209"/>
      <c r="L188" s="67"/>
      <c r="M188" s="67"/>
      <c r="N188" s="67"/>
      <c r="O188" s="67"/>
      <c r="P188" s="205"/>
      <c r="Q188" s="126"/>
      <c r="R188" s="126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  <c r="AE188" s="38"/>
      <c r="AF188" s="38"/>
      <c r="AG188" s="38"/>
      <c r="AH188" s="38"/>
      <c r="AI188" s="324" t="s">
        <v>259</v>
      </c>
      <c r="AJ188" s="325"/>
      <c r="AK188" s="325"/>
      <c r="AL188" s="325"/>
      <c r="AM188" s="326" t="s">
        <v>260</v>
      </c>
      <c r="AN188" s="326"/>
      <c r="AO188" s="326"/>
      <c r="AP188" s="326"/>
      <c r="AQ188" s="327"/>
      <c r="AR188" s="27">
        <f>IF(BF179="","",BF179)</f>
        <v>13</v>
      </c>
      <c r="AS188" s="24" t="str">
        <f t="shared" si="52"/>
        <v>-</v>
      </c>
      <c r="AT188" s="28">
        <f>IF(BD179="","",BD179)</f>
        <v>15</v>
      </c>
      <c r="AU188" s="445" t="str">
        <f>IF(BG179="","",IF(BG179="○","×",IF(BG179="×","○")))</f>
        <v>×</v>
      </c>
      <c r="AV188" s="5">
        <f>IF(BF182="","",BF182)</f>
        <v>8</v>
      </c>
      <c r="AW188" s="29" t="str">
        <f t="shared" si="53"/>
        <v>-</v>
      </c>
      <c r="AX188" s="28">
        <f>IF(BD182="","",BD182)</f>
        <v>15</v>
      </c>
      <c r="AY188" s="445" t="str">
        <f>IF(BG182="","",IF(BG182="○","×",IF(BG182="×","○")))</f>
        <v>×</v>
      </c>
      <c r="AZ188" s="13">
        <f>IF(BF185="","",BF185)</f>
        <v>9</v>
      </c>
      <c r="BA188" s="24" t="str">
        <f>IF(AZ188="","","-")</f>
        <v>-</v>
      </c>
      <c r="BB188" s="33">
        <f>IF(BD185="","",BD185)</f>
        <v>15</v>
      </c>
      <c r="BC188" s="445" t="str">
        <f>IF(BG185="","",IF(BG185="○","×",IF(BG185="×","○")))</f>
        <v>×</v>
      </c>
      <c r="BD188" s="436"/>
      <c r="BE188" s="437"/>
      <c r="BF188" s="437"/>
      <c r="BG188" s="438"/>
      <c r="BH188" s="311" t="s">
        <v>24</v>
      </c>
      <c r="BI188" s="302"/>
      <c r="BJ188" s="302"/>
      <c r="BK188" s="303"/>
      <c r="BL188" s="38"/>
      <c r="BM188" s="251"/>
      <c r="BN188" s="252"/>
      <c r="BO188" s="251"/>
      <c r="BP188" s="252"/>
      <c r="BQ188" s="253"/>
      <c r="BR188" s="252"/>
      <c r="BS188" s="252"/>
      <c r="BT188" s="253"/>
    </row>
    <row r="189" spans="1:72" ht="9" customHeight="1" thickBot="1" thickTop="1">
      <c r="A189" s="38"/>
      <c r="B189" s="120" t="str">
        <f>AI209</f>
        <v>宮崎淳一</v>
      </c>
      <c r="C189" s="214" t="s">
        <v>39</v>
      </c>
      <c r="D189" s="538" t="s">
        <v>387</v>
      </c>
      <c r="E189" s="539"/>
      <c r="F189" s="539"/>
      <c r="G189" s="540"/>
      <c r="H189" s="210">
        <v>15</v>
      </c>
      <c r="I189" s="172">
        <v>15</v>
      </c>
      <c r="J189" s="173"/>
      <c r="K189" s="66"/>
      <c r="L189" s="193"/>
      <c r="M189" s="174"/>
      <c r="N189" s="130"/>
      <c r="O189" s="9"/>
      <c r="P189" s="205"/>
      <c r="Q189" s="126"/>
      <c r="R189" s="126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  <c r="AE189" s="38"/>
      <c r="AF189" s="38"/>
      <c r="AG189" s="38"/>
      <c r="AH189" s="38"/>
      <c r="AI189" s="299" t="s">
        <v>261</v>
      </c>
      <c r="AJ189" s="300"/>
      <c r="AK189" s="300"/>
      <c r="AL189" s="300"/>
      <c r="AM189" s="297" t="s">
        <v>260</v>
      </c>
      <c r="AN189" s="297"/>
      <c r="AO189" s="297"/>
      <c r="AP189" s="297"/>
      <c r="AQ189" s="320"/>
      <c r="AR189" s="27">
        <f>IF(BF180="","",BF180)</f>
        <v>4</v>
      </c>
      <c r="AS189" s="24" t="str">
        <f t="shared" si="52"/>
        <v>-</v>
      </c>
      <c r="AT189" s="28">
        <f>IF(BD180="","",BD180)</f>
        <v>15</v>
      </c>
      <c r="AU189" s="446"/>
      <c r="AV189" s="5">
        <f>IF(BF183="","",BF183)</f>
        <v>9</v>
      </c>
      <c r="AW189" s="24" t="str">
        <f t="shared" si="53"/>
        <v>-</v>
      </c>
      <c r="AX189" s="28">
        <f>IF(BD183="","",BD183)</f>
        <v>15</v>
      </c>
      <c r="AY189" s="446"/>
      <c r="AZ189" s="5">
        <f>IF(BF186="","",BF186)</f>
        <v>14</v>
      </c>
      <c r="BA189" s="24" t="str">
        <f>IF(AZ189="","","-")</f>
        <v>-</v>
      </c>
      <c r="BB189" s="28">
        <f>IF(BD186="","",BD186)</f>
        <v>15</v>
      </c>
      <c r="BC189" s="446"/>
      <c r="BD189" s="439"/>
      <c r="BE189" s="440"/>
      <c r="BF189" s="440"/>
      <c r="BG189" s="441"/>
      <c r="BH189" s="304"/>
      <c r="BI189" s="301"/>
      <c r="BJ189" s="301"/>
      <c r="BK189" s="298"/>
      <c r="BL189" s="38"/>
      <c r="BM189" s="250">
        <f>COUNTIF(AR188:BG190,"○")</f>
        <v>0</v>
      </c>
      <c r="BN189" s="3">
        <f>COUNTIF(AR188:BG190,"×")</f>
        <v>3</v>
      </c>
      <c r="BO189" s="255">
        <f>(IF((AR188&gt;AT188),1,0))+(IF((AR189&gt;AT189),1,0))+(IF((AR190&gt;AT190),1,0))+(IF((AV188&gt;AX188),1,0))+(IF((AV189&gt;AX189),1,0))+(IF((AV190&gt;AX190),1,0))+(IF((AZ188&gt;BB188),1,0))+(IF((AZ189&gt;BB189),1,0))+(IF((AZ190&gt;BB190),1,0))+(IF((BD188&gt;BF188),1,0))+(IF((BD189&gt;BF189),1,0))+(IF((BD190&gt;BF190),1,0))</f>
        <v>0</v>
      </c>
      <c r="BP189" s="256">
        <f>(IF((AR188&lt;AT188),1,0))+(IF((AR189&lt;AT189),1,0))+(IF((AR190&lt;AT190),1,0))+(IF((AV188&lt;AX188),1,0))+(IF((AV189&lt;AX189),1,0))+(IF((AV190&lt;AX190),1,0))+(IF((AZ188&lt;BB188),1,0))+(IF((AZ189&lt;BB189),1,0))+(IF((AZ190&lt;BB190),1,0))+(IF((BD188&lt;BF188),1,0))+(IF((BD189&lt;BF189),1,0))+(IF((BD190&lt;BF190),1,0))</f>
        <v>6</v>
      </c>
      <c r="BQ189" s="257">
        <f>BO189-BP189</f>
        <v>-6</v>
      </c>
      <c r="BR189" s="3">
        <f>SUM(AR188:AR190,AV188:AV190,AZ188:AZ190,BD188:BD190)</f>
        <v>57</v>
      </c>
      <c r="BS189" s="3">
        <f>SUM(AT188:AT190,AX188:AX190,BB188:BB190,BF188:BF190)</f>
        <v>90</v>
      </c>
      <c r="BT189" s="254">
        <f>BR189-BS189</f>
        <v>-33</v>
      </c>
    </row>
    <row r="190" spans="1:72" ht="9" customHeight="1" thickBot="1" thickTop="1">
      <c r="A190" s="38"/>
      <c r="B190" s="122" t="str">
        <f>AI210</f>
        <v>野間由紀子</v>
      </c>
      <c r="C190" s="215" t="s">
        <v>430</v>
      </c>
      <c r="D190" s="541"/>
      <c r="E190" s="542"/>
      <c r="F190" s="542"/>
      <c r="G190" s="543"/>
      <c r="H190" s="3"/>
      <c r="I190" s="3"/>
      <c r="J190" s="3"/>
      <c r="K190" s="131">
        <v>15</v>
      </c>
      <c r="L190" s="176">
        <v>14</v>
      </c>
      <c r="M190" s="176">
        <v>12</v>
      </c>
      <c r="N190" s="186"/>
      <c r="O190" s="65"/>
      <c r="P190" s="205"/>
      <c r="Q190" s="126"/>
      <c r="R190" s="126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  <c r="AE190" s="38"/>
      <c r="AF190" s="38"/>
      <c r="AG190" s="38"/>
      <c r="AH190" s="38"/>
      <c r="AI190" s="390"/>
      <c r="AJ190" s="391"/>
      <c r="AK190" s="391"/>
      <c r="AL190" s="391"/>
      <c r="AM190" s="391" t="s">
        <v>16</v>
      </c>
      <c r="AN190" s="391"/>
      <c r="AO190" s="391"/>
      <c r="AP190" s="391"/>
      <c r="AQ190" s="392"/>
      <c r="AR190" s="34">
        <f>IF(BF181="","",BF181)</f>
      </c>
      <c r="AS190" s="35">
        <f t="shared" si="52"/>
      </c>
      <c r="AT190" s="36">
        <f>IF(BD181="","",BD181)</f>
      </c>
      <c r="AU190" s="418"/>
      <c r="AV190" s="37">
        <f>IF(BF184="","",BF184)</f>
      </c>
      <c r="AW190" s="35">
        <f t="shared" si="53"/>
      </c>
      <c r="AX190" s="36">
        <f>IF(BD184="","",BD184)</f>
      </c>
      <c r="AY190" s="418"/>
      <c r="AZ190" s="37">
        <f>IF(BF187="","",BF187)</f>
      </c>
      <c r="BA190" s="35">
        <f>IF(AZ190="","","-")</f>
      </c>
      <c r="BB190" s="36">
        <f>IF(BD187="","",BD187)</f>
      </c>
      <c r="BC190" s="418"/>
      <c r="BD190" s="442"/>
      <c r="BE190" s="443"/>
      <c r="BF190" s="443"/>
      <c r="BG190" s="444"/>
      <c r="BH190" s="20">
        <f>BM189</f>
        <v>0</v>
      </c>
      <c r="BI190" s="21" t="s">
        <v>19</v>
      </c>
      <c r="BJ190" s="21">
        <f>BN189</f>
        <v>3</v>
      </c>
      <c r="BK190" s="22" t="s">
        <v>7</v>
      </c>
      <c r="BL190" s="38"/>
      <c r="BM190" s="258"/>
      <c r="BN190" s="259"/>
      <c r="BO190" s="258"/>
      <c r="BP190" s="259"/>
      <c r="BQ190" s="260"/>
      <c r="BR190" s="259"/>
      <c r="BS190" s="259"/>
      <c r="BT190" s="260"/>
    </row>
    <row r="191" spans="1:72" ht="9" customHeight="1" thickBot="1" thickTop="1">
      <c r="A191" s="38"/>
      <c r="B191" s="45"/>
      <c r="C191" s="281"/>
      <c r="D191" s="146"/>
      <c r="E191" s="146"/>
      <c r="F191" s="146"/>
      <c r="G191" s="146"/>
      <c r="H191" s="3"/>
      <c r="I191" s="3"/>
      <c r="J191" s="3"/>
      <c r="K191" s="9"/>
      <c r="L191" s="9"/>
      <c r="M191" s="67"/>
      <c r="N191" s="160"/>
      <c r="O191" s="3"/>
      <c r="P191" s="126"/>
      <c r="Q191" s="126"/>
      <c r="R191" s="126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</row>
    <row r="192" spans="1:72" ht="9" customHeight="1">
      <c r="A192" s="38"/>
      <c r="B192" s="120" t="str">
        <f>AI149</f>
        <v>杉長昌樹</v>
      </c>
      <c r="C192" s="214" t="s">
        <v>355</v>
      </c>
      <c r="D192" s="497" t="s">
        <v>384</v>
      </c>
      <c r="E192" s="486"/>
      <c r="F192" s="486"/>
      <c r="G192" s="487"/>
      <c r="H192" s="10"/>
      <c r="I192" s="3"/>
      <c r="J192" s="3"/>
      <c r="K192" s="131">
        <v>14</v>
      </c>
      <c r="L192" s="131">
        <v>15</v>
      </c>
      <c r="M192" s="168">
        <v>15</v>
      </c>
      <c r="N192" s="162"/>
      <c r="O192" s="3"/>
      <c r="P192" s="126"/>
      <c r="Q192" s="126"/>
      <c r="R192" s="126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  <c r="AE192" s="38"/>
      <c r="AF192" s="38"/>
      <c r="AG192" s="38"/>
      <c r="AH192" s="38"/>
      <c r="AI192" s="328" t="s">
        <v>96</v>
      </c>
      <c r="AJ192" s="329"/>
      <c r="AK192" s="329"/>
      <c r="AL192" s="329"/>
      <c r="AM192" s="329"/>
      <c r="AN192" s="329"/>
      <c r="AO192" s="329"/>
      <c r="AP192" s="329"/>
      <c r="AQ192" s="330"/>
      <c r="AR192" s="416" t="str">
        <f>AI194</f>
        <v>水口健太郎</v>
      </c>
      <c r="AS192" s="400"/>
      <c r="AT192" s="400"/>
      <c r="AU192" s="401"/>
      <c r="AV192" s="399" t="str">
        <f>AI197</f>
        <v>近藤慎一</v>
      </c>
      <c r="AW192" s="400"/>
      <c r="AX192" s="400"/>
      <c r="AY192" s="401"/>
      <c r="AZ192" s="399" t="str">
        <f>AI200</f>
        <v>阿部明徳</v>
      </c>
      <c r="BA192" s="400"/>
      <c r="BB192" s="400"/>
      <c r="BC192" s="401"/>
      <c r="BD192" s="399" t="str">
        <f>AI203</f>
        <v>青木繁樹</v>
      </c>
      <c r="BE192" s="400"/>
      <c r="BF192" s="400"/>
      <c r="BG192" s="402"/>
      <c r="BH192" s="403" t="s">
        <v>1</v>
      </c>
      <c r="BI192" s="404"/>
      <c r="BJ192" s="404"/>
      <c r="BK192" s="405"/>
      <c r="BL192" s="38"/>
      <c r="BM192" s="393" t="s">
        <v>3</v>
      </c>
      <c r="BN192" s="395"/>
      <c r="BO192" s="393" t="s">
        <v>4</v>
      </c>
      <c r="BP192" s="394"/>
      <c r="BQ192" s="395"/>
      <c r="BR192" s="396" t="s">
        <v>5</v>
      </c>
      <c r="BS192" s="397"/>
      <c r="BT192" s="398"/>
    </row>
    <row r="193" spans="1:72" ht="9" customHeight="1" thickBot="1">
      <c r="A193" s="38"/>
      <c r="B193" s="122" t="str">
        <f>AI150</f>
        <v>坂下文美</v>
      </c>
      <c r="C193" s="215" t="s">
        <v>355</v>
      </c>
      <c r="D193" s="498"/>
      <c r="E193" s="489"/>
      <c r="F193" s="489"/>
      <c r="G193" s="490"/>
      <c r="H193" s="283">
        <v>9</v>
      </c>
      <c r="I193" s="284">
        <v>15</v>
      </c>
      <c r="J193" s="285">
        <v>12</v>
      </c>
      <c r="K193" s="96"/>
      <c r="L193" s="96"/>
      <c r="M193" s="65"/>
      <c r="N193" s="162"/>
      <c r="O193" s="3"/>
      <c r="P193" s="126"/>
      <c r="Q193" s="126"/>
      <c r="R193" s="126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  <c r="AE193" s="38"/>
      <c r="AF193" s="38"/>
      <c r="AG193" s="38"/>
      <c r="AH193" s="38"/>
      <c r="AI193" s="331"/>
      <c r="AJ193" s="332"/>
      <c r="AK193" s="332"/>
      <c r="AL193" s="332"/>
      <c r="AM193" s="332"/>
      <c r="AN193" s="332"/>
      <c r="AO193" s="332"/>
      <c r="AP193" s="332"/>
      <c r="AQ193" s="333"/>
      <c r="AR193" s="417" t="str">
        <f>AI195</f>
        <v>水口数美</v>
      </c>
      <c r="AS193" s="369"/>
      <c r="AT193" s="369"/>
      <c r="AU193" s="418"/>
      <c r="AV193" s="368" t="str">
        <f>AI198</f>
        <v>大比賀尚子</v>
      </c>
      <c r="AW193" s="369"/>
      <c r="AX193" s="369"/>
      <c r="AY193" s="418"/>
      <c r="AZ193" s="368" t="str">
        <f>AI201</f>
        <v>桧垣昌子</v>
      </c>
      <c r="BA193" s="369"/>
      <c r="BB193" s="369"/>
      <c r="BC193" s="418"/>
      <c r="BD193" s="368" t="str">
        <f>AI204</f>
        <v>谷広子</v>
      </c>
      <c r="BE193" s="369"/>
      <c r="BF193" s="369"/>
      <c r="BG193" s="370"/>
      <c r="BH193" s="371" t="s">
        <v>2</v>
      </c>
      <c r="BI193" s="372"/>
      <c r="BJ193" s="372"/>
      <c r="BK193" s="373"/>
      <c r="BL193" s="38"/>
      <c r="BM193" s="247" t="s">
        <v>6</v>
      </c>
      <c r="BN193" s="249" t="s">
        <v>7</v>
      </c>
      <c r="BO193" s="247" t="s">
        <v>26</v>
      </c>
      <c r="BP193" s="249" t="s">
        <v>8</v>
      </c>
      <c r="BQ193" s="248" t="s">
        <v>9</v>
      </c>
      <c r="BR193" s="249" t="s">
        <v>20</v>
      </c>
      <c r="BS193" s="249" t="s">
        <v>8</v>
      </c>
      <c r="BT193" s="248" t="s">
        <v>9</v>
      </c>
    </row>
    <row r="194" spans="1:72" ht="9" customHeight="1" thickTop="1">
      <c r="A194" s="38"/>
      <c r="B194" s="45"/>
      <c r="C194" s="281"/>
      <c r="D194" s="146"/>
      <c r="E194" s="146"/>
      <c r="F194" s="146"/>
      <c r="G194" s="146"/>
      <c r="H194" s="67"/>
      <c r="I194" s="67"/>
      <c r="J194" s="77"/>
      <c r="K194" s="126"/>
      <c r="L194" s="126"/>
      <c r="M194" s="126"/>
      <c r="N194" s="126"/>
      <c r="O194" s="126"/>
      <c r="P194" s="191"/>
      <c r="Q194" s="191"/>
      <c r="R194" s="191"/>
      <c r="S194" s="191"/>
      <c r="T194" s="191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38"/>
      <c r="AF194" s="38"/>
      <c r="AG194" s="38"/>
      <c r="AH194" s="38"/>
      <c r="AI194" s="408" t="s">
        <v>262</v>
      </c>
      <c r="AJ194" s="409"/>
      <c r="AK194" s="409"/>
      <c r="AL194" s="409"/>
      <c r="AM194" s="544" t="s">
        <v>263</v>
      </c>
      <c r="AN194" s="544"/>
      <c r="AO194" s="544"/>
      <c r="AP194" s="544"/>
      <c r="AQ194" s="545"/>
      <c r="AR194" s="378"/>
      <c r="AS194" s="379"/>
      <c r="AT194" s="379"/>
      <c r="AU194" s="380"/>
      <c r="AV194" s="54">
        <v>5</v>
      </c>
      <c r="AW194" s="24" t="str">
        <f>IF(AV194="","","-")</f>
        <v>-</v>
      </c>
      <c r="AX194" s="56">
        <v>15</v>
      </c>
      <c r="AY194" s="383" t="str">
        <f>IF(AV194&lt;&gt;"",IF(AV194&gt;AX194,IF(AV195&gt;AX195,"○",IF(AV196&gt;AX196,"○","×")),IF(AV195&gt;AX195,IF(AV196&gt;AX196,"○","×"),"×")),"")</f>
        <v>×</v>
      </c>
      <c r="AZ194" s="54">
        <v>9</v>
      </c>
      <c r="BA194" s="25" t="str">
        <f aca="true" t="shared" si="54" ref="BA194:BA199">IF(AZ194="","","-")</f>
        <v>-</v>
      </c>
      <c r="BB194" s="59">
        <v>15</v>
      </c>
      <c r="BC194" s="383" t="str">
        <f>IF(AZ194&lt;&gt;"",IF(AZ194&gt;BB194,IF(AZ195&gt;BB195,"○",IF(AZ196&gt;BB196,"○","×")),IF(AZ195&gt;BB195,IF(AZ196&gt;BB196,"○","×"),"×")),"")</f>
        <v>×</v>
      </c>
      <c r="BD194" s="60">
        <v>7</v>
      </c>
      <c r="BE194" s="25" t="str">
        <f aca="true" t="shared" si="55" ref="BE194:BE202">IF(BD194="","","-")</f>
        <v>-</v>
      </c>
      <c r="BF194" s="56">
        <v>15</v>
      </c>
      <c r="BG194" s="386" t="str">
        <f>IF(BD194&lt;&gt;"",IF(BD194&gt;BF194,IF(BD195&gt;BF195,"○",IF(BD196&gt;BF196,"○","×")),IF(BD195&gt;BF195,IF(BD196&gt;BF196,"○","×"),"×")),"")</f>
        <v>×</v>
      </c>
      <c r="BH194" s="387" t="s">
        <v>408</v>
      </c>
      <c r="BI194" s="388"/>
      <c r="BJ194" s="388"/>
      <c r="BK194" s="389"/>
      <c r="BL194" s="38"/>
      <c r="BM194" s="250"/>
      <c r="BN194" s="3"/>
      <c r="BO194" s="251"/>
      <c r="BP194" s="252"/>
      <c r="BQ194" s="253"/>
      <c r="BR194" s="3"/>
      <c r="BS194" s="3"/>
      <c r="BT194" s="254"/>
    </row>
    <row r="195" spans="1:72" ht="9" customHeight="1" thickBot="1">
      <c r="A195" s="38"/>
      <c r="B195" s="120" t="str">
        <f>AI170</f>
        <v>大久保宏茂</v>
      </c>
      <c r="C195" s="214" t="s">
        <v>60</v>
      </c>
      <c r="D195" s="497" t="s">
        <v>386</v>
      </c>
      <c r="E195" s="486"/>
      <c r="F195" s="486"/>
      <c r="G195" s="487"/>
      <c r="H195" s="180">
        <v>15</v>
      </c>
      <c r="I195" s="180">
        <v>10</v>
      </c>
      <c r="J195" s="188">
        <v>15</v>
      </c>
      <c r="K195" s="126"/>
      <c r="L195" s="126"/>
      <c r="M195" s="126"/>
      <c r="N195" s="126"/>
      <c r="O195" s="126"/>
      <c r="P195" s="191"/>
      <c r="Q195" s="191"/>
      <c r="R195" s="191"/>
      <c r="S195" s="191"/>
      <c r="T195" s="191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38"/>
      <c r="AF195" s="38"/>
      <c r="AG195" s="38"/>
      <c r="AH195" s="38"/>
      <c r="AI195" s="299" t="s">
        <v>264</v>
      </c>
      <c r="AJ195" s="300"/>
      <c r="AK195" s="300"/>
      <c r="AL195" s="300"/>
      <c r="AM195" s="546" t="s">
        <v>263</v>
      </c>
      <c r="AN195" s="546"/>
      <c r="AO195" s="546"/>
      <c r="AP195" s="546"/>
      <c r="AQ195" s="547"/>
      <c r="AR195" s="381"/>
      <c r="AS195" s="352"/>
      <c r="AT195" s="352"/>
      <c r="AU195" s="353"/>
      <c r="AV195" s="54">
        <v>2</v>
      </c>
      <c r="AW195" s="24" t="str">
        <f>IF(AV195="","","-")</f>
        <v>-</v>
      </c>
      <c r="AX195" s="57">
        <v>15</v>
      </c>
      <c r="AY195" s="384"/>
      <c r="AZ195" s="54">
        <v>10</v>
      </c>
      <c r="BA195" s="24" t="str">
        <f t="shared" si="54"/>
        <v>-</v>
      </c>
      <c r="BB195" s="56">
        <v>15</v>
      </c>
      <c r="BC195" s="384"/>
      <c r="BD195" s="54">
        <v>15</v>
      </c>
      <c r="BE195" s="24" t="str">
        <f t="shared" si="55"/>
        <v>-</v>
      </c>
      <c r="BF195" s="56">
        <v>9</v>
      </c>
      <c r="BG195" s="357"/>
      <c r="BH195" s="304"/>
      <c r="BI195" s="301"/>
      <c r="BJ195" s="301"/>
      <c r="BK195" s="298"/>
      <c r="BL195" s="38"/>
      <c r="BM195" s="250">
        <f>COUNTIF(AR194:BG196,"○")</f>
        <v>0</v>
      </c>
      <c r="BN195" s="3">
        <f>COUNTIF(AR194:BG196,"×")</f>
        <v>3</v>
      </c>
      <c r="BO195" s="255">
        <f>(IF((AR194&gt;AT194),1,0))+(IF((AR195&gt;AT195),1,0))+(IF((AR196&gt;AT196),1,0))+(IF((AV194&gt;AX194),1,0))+(IF((AV195&gt;AX195),1,0))+(IF((AV196&gt;AX196),1,0))+(IF((AZ194&gt;BB194),1,0))+(IF((AZ195&gt;BB195),1,0))+(IF((AZ196&gt;BB196),1,0))+(IF((BD194&gt;BF194),1,0))+(IF((BD195&gt;BF195),1,0))+(IF((BD196&gt;BF196),1,0))</f>
        <v>1</v>
      </c>
      <c r="BP195" s="256">
        <f>(IF((AR194&lt;AT194),1,0))+(IF((AR195&lt;AT195),1,0))+(IF((AR196&lt;AT196),1,0))+(IF((AV194&lt;AX194),1,0))+(IF((AV195&lt;AX195),1,0))+(IF((AV196&lt;AX196),1,0))+(IF((AZ194&lt;BB194),1,0))+(IF((AZ195&lt;BB195),1,0))+(IF((AZ196&lt;BB196),1,0))+(IF((BD194&lt;BF194),1,0))+(IF((BD195&lt;BF195),1,0))+(IF((BD196&lt;BF196),1,0))</f>
        <v>6</v>
      </c>
      <c r="BQ195" s="257">
        <f>BO195-BP195</f>
        <v>-5</v>
      </c>
      <c r="BR195" s="3">
        <f>SUM(AR194:AR196,AV194:AV196,AZ194:AZ196,BD194:BD196)</f>
        <v>56</v>
      </c>
      <c r="BS195" s="3">
        <f>SUM(AT194:AT196,AX194:AX196,BB194:BB196,BF194:BF196)</f>
        <v>99</v>
      </c>
      <c r="BT195" s="254">
        <f>BR195-BS195</f>
        <v>-43</v>
      </c>
    </row>
    <row r="196" spans="1:72" ht="9" customHeight="1" thickTop="1">
      <c r="A196" s="38"/>
      <c r="B196" s="122" t="str">
        <f>AI171</f>
        <v>渡邉みどり</v>
      </c>
      <c r="C196" s="215" t="s">
        <v>431</v>
      </c>
      <c r="D196" s="498"/>
      <c r="E196" s="489"/>
      <c r="F196" s="489"/>
      <c r="G196" s="490"/>
      <c r="H196" s="126"/>
      <c r="I196" s="126"/>
      <c r="J196" s="126"/>
      <c r="K196" s="126"/>
      <c r="L196" s="126"/>
      <c r="M196" s="126"/>
      <c r="N196" s="126"/>
      <c r="O196" s="126"/>
      <c r="P196" s="191"/>
      <c r="Q196" s="191"/>
      <c r="R196" s="191"/>
      <c r="S196" s="191"/>
      <c r="T196" s="191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38"/>
      <c r="AF196" s="38"/>
      <c r="AG196" s="38"/>
      <c r="AH196" s="38"/>
      <c r="AI196" s="321"/>
      <c r="AJ196" s="322"/>
      <c r="AK196" s="322"/>
      <c r="AL196" s="322"/>
      <c r="AM196" s="322" t="s">
        <v>30</v>
      </c>
      <c r="AN196" s="322"/>
      <c r="AO196" s="322"/>
      <c r="AP196" s="322"/>
      <c r="AQ196" s="323"/>
      <c r="AR196" s="382"/>
      <c r="AS196" s="355"/>
      <c r="AT196" s="355"/>
      <c r="AU196" s="356"/>
      <c r="AV196" s="55"/>
      <c r="AW196" s="24">
        <f>IF(AV196="","","-")</f>
      </c>
      <c r="AX196" s="58"/>
      <c r="AY196" s="385"/>
      <c r="AZ196" s="55"/>
      <c r="BA196" s="26">
        <f t="shared" si="54"/>
      </c>
      <c r="BB196" s="58"/>
      <c r="BC196" s="384"/>
      <c r="BD196" s="55">
        <v>8</v>
      </c>
      <c r="BE196" s="26" t="str">
        <f t="shared" si="55"/>
        <v>-</v>
      </c>
      <c r="BF196" s="58">
        <v>15</v>
      </c>
      <c r="BG196" s="357"/>
      <c r="BH196" s="17">
        <f>BM195</f>
        <v>0</v>
      </c>
      <c r="BI196" s="18" t="s">
        <v>19</v>
      </c>
      <c r="BJ196" s="18">
        <f>BN195</f>
        <v>3</v>
      </c>
      <c r="BK196" s="19" t="s">
        <v>7</v>
      </c>
      <c r="BL196" s="38"/>
      <c r="BM196" s="250"/>
      <c r="BN196" s="3"/>
      <c r="BO196" s="250"/>
      <c r="BP196" s="3"/>
      <c r="BQ196" s="254"/>
      <c r="BR196" s="3"/>
      <c r="BS196" s="3"/>
      <c r="BT196" s="254"/>
    </row>
    <row r="197" spans="1:72" ht="9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42"/>
      <c r="V197" s="42"/>
      <c r="W197" s="42"/>
      <c r="X197" s="42"/>
      <c r="Y197" s="42"/>
      <c r="Z197" s="42"/>
      <c r="AA197" s="42"/>
      <c r="AB197" s="38"/>
      <c r="AC197" s="38"/>
      <c r="AD197" s="38"/>
      <c r="AE197" s="38"/>
      <c r="AF197" s="38"/>
      <c r="AG197" s="38"/>
      <c r="AH197" s="38"/>
      <c r="AI197" s="334" t="s">
        <v>265</v>
      </c>
      <c r="AJ197" s="335"/>
      <c r="AK197" s="335"/>
      <c r="AL197" s="335"/>
      <c r="AM197" s="336" t="s">
        <v>266</v>
      </c>
      <c r="AN197" s="336"/>
      <c r="AO197" s="336"/>
      <c r="AP197" s="336"/>
      <c r="AQ197" s="337"/>
      <c r="AR197" s="27">
        <f>IF(AX194="","",AX194)</f>
        <v>15</v>
      </c>
      <c r="AS197" s="24" t="str">
        <f aca="true" t="shared" si="56" ref="AS197:AS205">IF(AR197="","","-")</f>
        <v>-</v>
      </c>
      <c r="AT197" s="28">
        <f>IF(AV194="","",AV194)</f>
        <v>5</v>
      </c>
      <c r="AU197" s="345" t="str">
        <f>IF(AY194="","",IF(AY194="○","×",IF(AY194="×","○")))</f>
        <v>○</v>
      </c>
      <c r="AV197" s="348"/>
      <c r="AW197" s="349"/>
      <c r="AX197" s="349"/>
      <c r="AY197" s="350"/>
      <c r="AZ197" s="54">
        <v>12</v>
      </c>
      <c r="BA197" s="24" t="str">
        <f t="shared" si="54"/>
        <v>-</v>
      </c>
      <c r="BB197" s="56">
        <v>15</v>
      </c>
      <c r="BC197" s="406" t="str">
        <f>IF(AZ197&lt;&gt;"",IF(AZ197&gt;BB197,IF(AZ198&gt;BB198,"○",IF(AZ199&gt;BB199,"○","×")),IF(AZ198&gt;BB198,IF(AZ199&gt;BB199,"○","×"),"×")),"")</f>
        <v>○</v>
      </c>
      <c r="BD197" s="54">
        <v>12</v>
      </c>
      <c r="BE197" s="24" t="str">
        <f t="shared" si="55"/>
        <v>-</v>
      </c>
      <c r="BF197" s="56">
        <v>15</v>
      </c>
      <c r="BG197" s="365" t="str">
        <f>IF(BD197&lt;&gt;"",IF(BD197&gt;BF197,IF(BD198&gt;BF198,"○",IF(BD199&gt;BF199,"○","×")),IF(BD198&gt;BF198,IF(BD199&gt;BF199,"○","×"),"×")),"")</f>
        <v>×</v>
      </c>
      <c r="BH197" s="311" t="s">
        <v>409</v>
      </c>
      <c r="BI197" s="302"/>
      <c r="BJ197" s="302"/>
      <c r="BK197" s="303"/>
      <c r="BL197" s="38"/>
      <c r="BM197" s="251"/>
      <c r="BN197" s="252"/>
      <c r="BO197" s="251"/>
      <c r="BP197" s="252"/>
      <c r="BQ197" s="253"/>
      <c r="BR197" s="252"/>
      <c r="BS197" s="252"/>
      <c r="BT197" s="253"/>
    </row>
    <row r="198" spans="1:72" ht="9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38" t="s">
        <v>267</v>
      </c>
      <c r="AJ198" s="339"/>
      <c r="AK198" s="339"/>
      <c r="AL198" s="339"/>
      <c r="AM198" s="340" t="s">
        <v>266</v>
      </c>
      <c r="AN198" s="340"/>
      <c r="AO198" s="340"/>
      <c r="AP198" s="340"/>
      <c r="AQ198" s="341"/>
      <c r="AR198" s="27">
        <f>IF(AX195="","",AX195)</f>
        <v>15</v>
      </c>
      <c r="AS198" s="24" t="str">
        <f t="shared" si="56"/>
        <v>-</v>
      </c>
      <c r="AT198" s="28">
        <f>IF(AV195="","",AV195)</f>
        <v>2</v>
      </c>
      <c r="AU198" s="346" t="str">
        <f>IF(AW195="","",AW195)</f>
        <v>-</v>
      </c>
      <c r="AV198" s="351"/>
      <c r="AW198" s="352"/>
      <c r="AX198" s="352"/>
      <c r="AY198" s="353"/>
      <c r="AZ198" s="54">
        <v>15</v>
      </c>
      <c r="BA198" s="24" t="str">
        <f t="shared" si="54"/>
        <v>-</v>
      </c>
      <c r="BB198" s="56">
        <v>10</v>
      </c>
      <c r="BC198" s="384"/>
      <c r="BD198" s="54">
        <v>15</v>
      </c>
      <c r="BE198" s="24" t="str">
        <f t="shared" si="55"/>
        <v>-</v>
      </c>
      <c r="BF198" s="56">
        <v>3</v>
      </c>
      <c r="BG198" s="357"/>
      <c r="BH198" s="304"/>
      <c r="BI198" s="301"/>
      <c r="BJ198" s="301"/>
      <c r="BK198" s="298"/>
      <c r="BL198" s="38"/>
      <c r="BM198" s="250">
        <f>COUNTIF(AR197:BG199,"○")</f>
        <v>2</v>
      </c>
      <c r="BN198" s="3">
        <f>COUNTIF(AR197:BG199,"×")</f>
        <v>1</v>
      </c>
      <c r="BO198" s="255">
        <f>(IF((AR197&gt;AT197),1,0))+(IF((AR198&gt;AT198),1,0))+(IF((AR199&gt;AT199),1,0))+(IF((AV197&gt;AX197),1,0))+(IF((AV198&gt;AX198),1,0))+(IF((AV199&gt;AX199),1,0))+(IF((AZ197&gt;BB197),1,0))+(IF((AZ198&gt;BB198),1,0))+(IF((AZ199&gt;BB199),1,0))+(IF((BD197&gt;BF197),1,0))+(IF((BD198&gt;BF198),1,0))+(IF((BD199&gt;BF199),1,0))</f>
        <v>5</v>
      </c>
      <c r="BP198" s="256">
        <f>(IF((AR197&lt;AT197),1,0))+(IF((AR198&lt;AT198),1,0))+(IF((AR199&lt;AT199),1,0))+(IF((AV197&lt;AX197),1,0))+(IF((AV198&lt;AX198),1,0))+(IF((AV199&lt;AX199),1,0))+(IF((AZ197&lt;BB197),1,0))+(IF((AZ198&lt;BB198),1,0))+(IF((AZ199&lt;BB199),1,0))+(IF((BD197&lt;BF197),1,0))+(IF((BD198&lt;BF198),1,0))+(IF((BD199&lt;BF199),1,0))</f>
        <v>3</v>
      </c>
      <c r="BQ198" s="257">
        <f>BO198-BP198</f>
        <v>2</v>
      </c>
      <c r="BR198" s="3">
        <f>SUM(AR197:AR199,AV197:AV199,AZ197:AZ199,BD197:BD199)</f>
        <v>112</v>
      </c>
      <c r="BS198" s="3">
        <f>SUM(AT197:AT199,AX197:AX199,BB197:BB199,BF197:BF199)</f>
        <v>72</v>
      </c>
      <c r="BT198" s="254">
        <f>BR198-BS198</f>
        <v>40</v>
      </c>
    </row>
    <row r="199" spans="1:72" ht="9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07"/>
      <c r="AJ199" s="366"/>
      <c r="AK199" s="366"/>
      <c r="AL199" s="366"/>
      <c r="AM199" s="366" t="s">
        <v>106</v>
      </c>
      <c r="AN199" s="366"/>
      <c r="AO199" s="366"/>
      <c r="AP199" s="366"/>
      <c r="AQ199" s="367"/>
      <c r="AR199" s="30">
        <f>IF(AX196="","",AX196)</f>
      </c>
      <c r="AS199" s="24">
        <f t="shared" si="56"/>
      </c>
      <c r="AT199" s="31">
        <f>IF(AV196="","",AV196)</f>
      </c>
      <c r="AU199" s="347">
        <f>IF(AW196="","",AW196)</f>
      </c>
      <c r="AV199" s="354"/>
      <c r="AW199" s="355"/>
      <c r="AX199" s="355"/>
      <c r="AY199" s="356"/>
      <c r="AZ199" s="55">
        <v>15</v>
      </c>
      <c r="BA199" s="24" t="str">
        <f t="shared" si="54"/>
        <v>-</v>
      </c>
      <c r="BB199" s="58">
        <v>7</v>
      </c>
      <c r="BC199" s="385"/>
      <c r="BD199" s="55">
        <v>13</v>
      </c>
      <c r="BE199" s="26" t="str">
        <f t="shared" si="55"/>
        <v>-</v>
      </c>
      <c r="BF199" s="58">
        <v>15</v>
      </c>
      <c r="BG199" s="358"/>
      <c r="BH199" s="17">
        <f>BM198</f>
        <v>2</v>
      </c>
      <c r="BI199" s="18" t="s">
        <v>19</v>
      </c>
      <c r="BJ199" s="18">
        <f>BN198</f>
        <v>1</v>
      </c>
      <c r="BK199" s="19" t="s">
        <v>7</v>
      </c>
      <c r="BL199" s="38"/>
      <c r="BM199" s="258"/>
      <c r="BN199" s="259"/>
      <c r="BO199" s="258"/>
      <c r="BP199" s="259"/>
      <c r="BQ199" s="260"/>
      <c r="BR199" s="259"/>
      <c r="BS199" s="259"/>
      <c r="BT199" s="260"/>
    </row>
    <row r="200" spans="1:72" ht="9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38" t="s">
        <v>268</v>
      </c>
      <c r="AJ200" s="339"/>
      <c r="AK200" s="339"/>
      <c r="AL200" s="339"/>
      <c r="AM200" s="340" t="s">
        <v>269</v>
      </c>
      <c r="AN200" s="340"/>
      <c r="AO200" s="340"/>
      <c r="AP200" s="340"/>
      <c r="AQ200" s="341"/>
      <c r="AR200" s="27">
        <f>IF(BB194="","",BB194)</f>
        <v>15</v>
      </c>
      <c r="AS200" s="29" t="str">
        <f t="shared" si="56"/>
        <v>-</v>
      </c>
      <c r="AT200" s="28">
        <f>IF(AZ194="","",AZ194)</f>
        <v>9</v>
      </c>
      <c r="AU200" s="345" t="str">
        <f>IF(BC194="","",IF(BC194="○","×",IF(BC194="×","○")))</f>
        <v>○</v>
      </c>
      <c r="AV200" s="5">
        <f>IF(BB197="","",BB197)</f>
        <v>15</v>
      </c>
      <c r="AW200" s="24" t="str">
        <f aca="true" t="shared" si="57" ref="AW200:AW205">IF(AV200="","","-")</f>
        <v>-</v>
      </c>
      <c r="AX200" s="28">
        <f>IF(AZ197="","",AZ197)</f>
        <v>12</v>
      </c>
      <c r="AY200" s="345" t="str">
        <f>IF(BC197="","",IF(BC197="○","×",IF(BC197="×","○")))</f>
        <v>×</v>
      </c>
      <c r="AZ200" s="348"/>
      <c r="BA200" s="349"/>
      <c r="BB200" s="349"/>
      <c r="BC200" s="350"/>
      <c r="BD200" s="54">
        <v>15</v>
      </c>
      <c r="BE200" s="24" t="str">
        <f t="shared" si="55"/>
        <v>-</v>
      </c>
      <c r="BF200" s="56">
        <v>13</v>
      </c>
      <c r="BG200" s="357" t="str">
        <f>IF(BD200&lt;&gt;"",IF(BD200&gt;BF200,IF(BD201&gt;BF201,"○",IF(BD202&gt;BF202,"○","×")),IF(BD201&gt;BF201,IF(BD202&gt;BF202,"○","×"),"×")),"")</f>
        <v>○</v>
      </c>
      <c r="BH200" s="311" t="s">
        <v>406</v>
      </c>
      <c r="BI200" s="302"/>
      <c r="BJ200" s="302"/>
      <c r="BK200" s="303"/>
      <c r="BL200" s="38"/>
      <c r="BM200" s="250"/>
      <c r="BN200" s="3"/>
      <c r="BO200" s="250"/>
      <c r="BP200" s="3"/>
      <c r="BQ200" s="254"/>
      <c r="BR200" s="3"/>
      <c r="BS200" s="3"/>
      <c r="BT200" s="254"/>
    </row>
    <row r="201" spans="1:72" ht="9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38" t="s">
        <v>270</v>
      </c>
      <c r="AJ201" s="339"/>
      <c r="AK201" s="339"/>
      <c r="AL201" s="339"/>
      <c r="AM201" s="340" t="s">
        <v>269</v>
      </c>
      <c r="AN201" s="340"/>
      <c r="AO201" s="340"/>
      <c r="AP201" s="340"/>
      <c r="AQ201" s="341"/>
      <c r="AR201" s="27">
        <f>IF(BB195="","",BB195)</f>
        <v>15</v>
      </c>
      <c r="AS201" s="24" t="str">
        <f t="shared" si="56"/>
        <v>-</v>
      </c>
      <c r="AT201" s="28">
        <f>IF(AZ195="","",AZ195)</f>
        <v>10</v>
      </c>
      <c r="AU201" s="346">
        <f>IF(AW198="","",AW198)</f>
      </c>
      <c r="AV201" s="5">
        <f>IF(BB198="","",BB198)</f>
        <v>10</v>
      </c>
      <c r="AW201" s="24" t="str">
        <f t="shared" si="57"/>
        <v>-</v>
      </c>
      <c r="AX201" s="28">
        <f>IF(AZ198="","",AZ198)</f>
        <v>15</v>
      </c>
      <c r="AY201" s="346" t="str">
        <f>IF(BA198="","",BA198)</f>
        <v>-</v>
      </c>
      <c r="AZ201" s="351"/>
      <c r="BA201" s="352"/>
      <c r="BB201" s="352"/>
      <c r="BC201" s="353"/>
      <c r="BD201" s="54">
        <v>11</v>
      </c>
      <c r="BE201" s="24" t="str">
        <f t="shared" si="55"/>
        <v>-</v>
      </c>
      <c r="BF201" s="56">
        <v>15</v>
      </c>
      <c r="BG201" s="357"/>
      <c r="BH201" s="304"/>
      <c r="BI201" s="301"/>
      <c r="BJ201" s="301"/>
      <c r="BK201" s="298"/>
      <c r="BL201" s="38"/>
      <c r="BM201" s="250">
        <f>COUNTIF(AR200:BG202,"○")</f>
        <v>2</v>
      </c>
      <c r="BN201" s="3">
        <f>COUNTIF(AR200:BG202,"×")</f>
        <v>1</v>
      </c>
      <c r="BO201" s="255">
        <f>(IF((AR200&gt;AT200),1,0))+(IF((AR201&gt;AT201),1,0))+(IF((AR202&gt;AT202),1,0))+(IF((AV200&gt;AX200),1,0))+(IF((AV201&gt;AX201),1,0))+(IF((AV202&gt;AX202),1,0))+(IF((AZ200&gt;BB200),1,0))+(IF((AZ201&gt;BB201),1,0))+(IF((AZ202&gt;BB202),1,0))+(IF((BD200&gt;BF200),1,0))+(IF((BD201&gt;BF201),1,0))+(IF((BD202&gt;BF202),1,0))</f>
        <v>5</v>
      </c>
      <c r="BP201" s="256">
        <f>(IF((AR200&lt;AT200),1,0))+(IF((AR201&lt;AT201),1,0))+(IF((AR202&lt;AT202),1,0))+(IF((AV200&lt;AX200),1,0))+(IF((AV201&lt;AX201),1,0))+(IF((AV202&lt;AX202),1,0))+(IF((AZ200&lt;BB200),1,0))+(IF((AZ201&lt;BB201),1,0))+(IF((AZ202&lt;BB202),1,0))+(IF((BD200&lt;BF200),1,0))+(IF((BD201&lt;BF201),1,0))+(IF((BD202&lt;BF202),1,0))</f>
        <v>3</v>
      </c>
      <c r="BQ201" s="257">
        <f>BO201-BP201</f>
        <v>2</v>
      </c>
      <c r="BR201" s="3">
        <f>SUM(AR200:AR202,AV200:AV202,AZ200:AZ202,BD200:BD202)</f>
        <v>103</v>
      </c>
      <c r="BS201" s="3">
        <f>SUM(AT200:AT202,AX200:AX202,BB200:BB202,BF200:BF202)</f>
        <v>100</v>
      </c>
      <c r="BT201" s="254">
        <f>BR201-BS201</f>
        <v>3</v>
      </c>
    </row>
    <row r="202" spans="1:72" ht="9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42"/>
      <c r="AJ202" s="343"/>
      <c r="AK202" s="343"/>
      <c r="AL202" s="343"/>
      <c r="AM202" s="343" t="s">
        <v>30</v>
      </c>
      <c r="AN202" s="343"/>
      <c r="AO202" s="343"/>
      <c r="AP202" s="343"/>
      <c r="AQ202" s="344"/>
      <c r="AR202" s="30">
        <f>IF(BB196="","",BB196)</f>
      </c>
      <c r="AS202" s="26">
        <f t="shared" si="56"/>
      </c>
      <c r="AT202" s="31">
        <f>IF(AZ196="","",AZ196)</f>
      </c>
      <c r="AU202" s="347">
        <f>IF(AW199="","",AW199)</f>
      </c>
      <c r="AV202" s="8">
        <f>IF(BB199="","",BB199)</f>
        <v>7</v>
      </c>
      <c r="AW202" s="24" t="str">
        <f t="shared" si="57"/>
        <v>-</v>
      </c>
      <c r="AX202" s="31">
        <f>IF(AZ199="","",AZ199)</f>
        <v>15</v>
      </c>
      <c r="AY202" s="347" t="str">
        <f>IF(BA199="","",BA199)</f>
        <v>-</v>
      </c>
      <c r="AZ202" s="354"/>
      <c r="BA202" s="355"/>
      <c r="BB202" s="355"/>
      <c r="BC202" s="356"/>
      <c r="BD202" s="55">
        <v>15</v>
      </c>
      <c r="BE202" s="24" t="str">
        <f t="shared" si="55"/>
        <v>-</v>
      </c>
      <c r="BF202" s="58">
        <v>11</v>
      </c>
      <c r="BG202" s="358"/>
      <c r="BH202" s="17">
        <f>BM201</f>
        <v>2</v>
      </c>
      <c r="BI202" s="18" t="s">
        <v>19</v>
      </c>
      <c r="BJ202" s="18">
        <f>BN201</f>
        <v>1</v>
      </c>
      <c r="BK202" s="19" t="s">
        <v>7</v>
      </c>
      <c r="BL202" s="38"/>
      <c r="BM202" s="250"/>
      <c r="BN202" s="3"/>
      <c r="BO202" s="250"/>
      <c r="BP202" s="3"/>
      <c r="BQ202" s="254"/>
      <c r="BR202" s="3"/>
      <c r="BS202" s="3"/>
      <c r="BT202" s="254"/>
    </row>
    <row r="203" spans="1:72" ht="9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24" t="s">
        <v>271</v>
      </c>
      <c r="AJ203" s="325"/>
      <c r="AK203" s="325"/>
      <c r="AL203" s="325"/>
      <c r="AM203" s="326" t="s">
        <v>272</v>
      </c>
      <c r="AN203" s="326"/>
      <c r="AO203" s="326"/>
      <c r="AP203" s="326"/>
      <c r="AQ203" s="327"/>
      <c r="AR203" s="27">
        <f>IF(BF194="","",BF194)</f>
        <v>15</v>
      </c>
      <c r="AS203" s="24" t="str">
        <f t="shared" si="56"/>
        <v>-</v>
      </c>
      <c r="AT203" s="28">
        <f>IF(BD194="","",BD194)</f>
        <v>7</v>
      </c>
      <c r="AU203" s="445" t="str">
        <f>IF(BG194="","",IF(BG194="○","×",IF(BG194="×","○")))</f>
        <v>○</v>
      </c>
      <c r="AV203" s="5">
        <f>IF(BF197="","",BF197)</f>
        <v>15</v>
      </c>
      <c r="AW203" s="29" t="str">
        <f t="shared" si="57"/>
        <v>-</v>
      </c>
      <c r="AX203" s="28">
        <f>IF(BD197="","",BD197)</f>
        <v>12</v>
      </c>
      <c r="AY203" s="445" t="str">
        <f>IF(BG197="","",IF(BG197="○","×",IF(BG197="×","○")))</f>
        <v>○</v>
      </c>
      <c r="AZ203" s="13">
        <f>IF(BF200="","",BF200)</f>
        <v>13</v>
      </c>
      <c r="BA203" s="24" t="str">
        <f>IF(AZ203="","","-")</f>
        <v>-</v>
      </c>
      <c r="BB203" s="33">
        <f>IF(BD200="","",BD200)</f>
        <v>15</v>
      </c>
      <c r="BC203" s="445" t="str">
        <f>IF(BG200="","",IF(BG200="○","×",IF(BG200="×","○")))</f>
        <v>×</v>
      </c>
      <c r="BD203" s="436"/>
      <c r="BE203" s="437"/>
      <c r="BF203" s="437"/>
      <c r="BG203" s="438"/>
      <c r="BH203" s="311" t="s">
        <v>410</v>
      </c>
      <c r="BI203" s="302"/>
      <c r="BJ203" s="302"/>
      <c r="BK203" s="303"/>
      <c r="BL203" s="38"/>
      <c r="BM203" s="251"/>
      <c r="BN203" s="252"/>
      <c r="BO203" s="251"/>
      <c r="BP203" s="252"/>
      <c r="BQ203" s="253"/>
      <c r="BR203" s="252"/>
      <c r="BS203" s="252"/>
      <c r="BT203" s="253"/>
    </row>
    <row r="204" spans="1:72" ht="9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299" t="s">
        <v>273</v>
      </c>
      <c r="AJ204" s="300"/>
      <c r="AK204" s="300"/>
      <c r="AL204" s="300"/>
      <c r="AM204" s="297" t="s">
        <v>272</v>
      </c>
      <c r="AN204" s="297"/>
      <c r="AO204" s="297"/>
      <c r="AP204" s="297"/>
      <c r="AQ204" s="320"/>
      <c r="AR204" s="27">
        <f>IF(BF195="","",BF195)</f>
        <v>9</v>
      </c>
      <c r="AS204" s="24" t="str">
        <f t="shared" si="56"/>
        <v>-</v>
      </c>
      <c r="AT204" s="28">
        <f>IF(BD195="","",BD195)</f>
        <v>15</v>
      </c>
      <c r="AU204" s="446"/>
      <c r="AV204" s="5">
        <f>IF(BF198="","",BF198)</f>
        <v>3</v>
      </c>
      <c r="AW204" s="24" t="str">
        <f t="shared" si="57"/>
        <v>-</v>
      </c>
      <c r="AX204" s="28">
        <f>IF(BD198="","",BD198)</f>
        <v>15</v>
      </c>
      <c r="AY204" s="446"/>
      <c r="AZ204" s="5">
        <f>IF(BF201="","",BF201)</f>
        <v>15</v>
      </c>
      <c r="BA204" s="24" t="str">
        <f>IF(AZ204="","","-")</f>
        <v>-</v>
      </c>
      <c r="BB204" s="28">
        <f>IF(BD201="","",BD201)</f>
        <v>11</v>
      </c>
      <c r="BC204" s="446"/>
      <c r="BD204" s="439"/>
      <c r="BE204" s="440"/>
      <c r="BF204" s="440"/>
      <c r="BG204" s="441"/>
      <c r="BH204" s="304"/>
      <c r="BI204" s="301"/>
      <c r="BJ204" s="301"/>
      <c r="BK204" s="298"/>
      <c r="BL204" s="38"/>
      <c r="BM204" s="250">
        <f>COUNTIF(AR203:BG205,"○")</f>
        <v>2</v>
      </c>
      <c r="BN204" s="3">
        <f>COUNTIF(AR203:BG205,"×")</f>
        <v>1</v>
      </c>
      <c r="BO204" s="255">
        <f>(IF((AR203&gt;AT203),1,0))+(IF((AR204&gt;AT204),1,0))+(IF((AR205&gt;AT205),1,0))+(IF((AV203&gt;AX203),1,0))+(IF((AV204&gt;AX204),1,0))+(IF((AV205&gt;AX205),1,0))+(IF((AZ203&gt;BB203),1,0))+(IF((AZ204&gt;BB204),1,0))+(IF((AZ205&gt;BB205),1,0))+(IF((BD203&gt;BF203),1,0))+(IF((BD204&gt;BF204),1,0))+(IF((BD205&gt;BF205),1,0))</f>
        <v>5</v>
      </c>
      <c r="BP204" s="256">
        <f>(IF((AR203&lt;AT203),1,0))+(IF((AR204&lt;AT204),1,0))+(IF((AR205&lt;AT205),1,0))+(IF((AV203&lt;AX203),1,0))+(IF((AV204&lt;AX204),1,0))+(IF((AV205&lt;AX205),1,0))+(IF((AZ203&lt;BB203),1,0))+(IF((AZ204&lt;BB204),1,0))+(IF((AZ205&lt;BB205),1,0))+(IF((BD203&lt;BF203),1,0))+(IF((BD204&lt;BF204),1,0))+(IF((BD205&lt;BF205),1,0))</f>
        <v>4</v>
      </c>
      <c r="BQ204" s="257">
        <f>BO204-BP204</f>
        <v>1</v>
      </c>
      <c r="BR204" s="3">
        <f>SUM(AR203:AR205,AV203:AV205,AZ203:AZ205,BD203:BD205)</f>
        <v>111</v>
      </c>
      <c r="BS204" s="3">
        <f>SUM(AT203:AT205,AX203:AX205,BB203:BB205,BF203:BF205)</f>
        <v>111</v>
      </c>
      <c r="BT204" s="254">
        <f>BR204-BS204</f>
        <v>0</v>
      </c>
    </row>
    <row r="205" spans="1:72" ht="9" customHeight="1" thickBo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90"/>
      <c r="AJ205" s="391"/>
      <c r="AK205" s="391"/>
      <c r="AL205" s="391"/>
      <c r="AM205" s="391" t="s">
        <v>30</v>
      </c>
      <c r="AN205" s="391"/>
      <c r="AO205" s="391"/>
      <c r="AP205" s="391"/>
      <c r="AQ205" s="392"/>
      <c r="AR205" s="34">
        <f>IF(BF196="","",BF196)</f>
        <v>15</v>
      </c>
      <c r="AS205" s="35" t="str">
        <f t="shared" si="56"/>
        <v>-</v>
      </c>
      <c r="AT205" s="36">
        <f>IF(BD196="","",BD196)</f>
        <v>8</v>
      </c>
      <c r="AU205" s="418"/>
      <c r="AV205" s="37">
        <f>IF(BF199="","",BF199)</f>
        <v>15</v>
      </c>
      <c r="AW205" s="35" t="str">
        <f t="shared" si="57"/>
        <v>-</v>
      </c>
      <c r="AX205" s="36">
        <f>IF(BD199="","",BD199)</f>
        <v>13</v>
      </c>
      <c r="AY205" s="418"/>
      <c r="AZ205" s="37">
        <f>IF(BF202="","",BF202)</f>
        <v>11</v>
      </c>
      <c r="BA205" s="35" t="str">
        <f>IF(AZ205="","","-")</f>
        <v>-</v>
      </c>
      <c r="BB205" s="36">
        <f>IF(BD202="","",BD202)</f>
        <v>15</v>
      </c>
      <c r="BC205" s="418"/>
      <c r="BD205" s="442"/>
      <c r="BE205" s="443"/>
      <c r="BF205" s="443"/>
      <c r="BG205" s="444"/>
      <c r="BH205" s="20">
        <f>BM204</f>
        <v>2</v>
      </c>
      <c r="BI205" s="21" t="s">
        <v>19</v>
      </c>
      <c r="BJ205" s="21">
        <f>BN204</f>
        <v>1</v>
      </c>
      <c r="BK205" s="22" t="s">
        <v>7</v>
      </c>
      <c r="BL205" s="38"/>
      <c r="BM205" s="258"/>
      <c r="BN205" s="259"/>
      <c r="BO205" s="258"/>
      <c r="BP205" s="259"/>
      <c r="BQ205" s="260"/>
      <c r="BR205" s="259"/>
      <c r="BS205" s="259"/>
      <c r="BT205" s="260"/>
    </row>
    <row r="206" spans="1:72" ht="9" customHeight="1" thickBo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</row>
    <row r="207" spans="1:72" ht="9" customHeight="1">
      <c r="A207" s="38"/>
      <c r="B207" s="328" t="s">
        <v>315</v>
      </c>
      <c r="C207" s="330"/>
      <c r="D207" s="416" t="str">
        <f>B209</f>
        <v>仙波直久</v>
      </c>
      <c r="E207" s="400"/>
      <c r="F207" s="400"/>
      <c r="G207" s="401"/>
      <c r="H207" s="399" t="str">
        <f>B212</f>
        <v>豊嶋厚希</v>
      </c>
      <c r="I207" s="400"/>
      <c r="J207" s="400"/>
      <c r="K207" s="401"/>
      <c r="L207" s="399" t="str">
        <f>B215</f>
        <v>宮内佑也</v>
      </c>
      <c r="M207" s="400"/>
      <c r="N207" s="400"/>
      <c r="O207" s="401"/>
      <c r="P207" s="399" t="str">
        <f>B218</f>
        <v>祖父江圭三</v>
      </c>
      <c r="Q207" s="400"/>
      <c r="R207" s="400"/>
      <c r="S207" s="402"/>
      <c r="T207" s="403" t="s">
        <v>1</v>
      </c>
      <c r="U207" s="404"/>
      <c r="V207" s="404"/>
      <c r="W207" s="405"/>
      <c r="X207" s="38"/>
      <c r="Y207" s="393" t="s">
        <v>3</v>
      </c>
      <c r="Z207" s="395"/>
      <c r="AA207" s="393" t="s">
        <v>4</v>
      </c>
      <c r="AB207" s="394"/>
      <c r="AC207" s="395"/>
      <c r="AD207" s="396" t="s">
        <v>5</v>
      </c>
      <c r="AE207" s="397"/>
      <c r="AF207" s="398"/>
      <c r="AG207" s="38"/>
      <c r="AH207" s="38"/>
      <c r="AI207" s="328" t="s">
        <v>97</v>
      </c>
      <c r="AJ207" s="329"/>
      <c r="AK207" s="329"/>
      <c r="AL207" s="329"/>
      <c r="AM207" s="329"/>
      <c r="AN207" s="329"/>
      <c r="AO207" s="329"/>
      <c r="AP207" s="329"/>
      <c r="AQ207" s="330"/>
      <c r="AR207" s="416" t="str">
        <f>AI209</f>
        <v>宮崎淳一</v>
      </c>
      <c r="AS207" s="400"/>
      <c r="AT207" s="400"/>
      <c r="AU207" s="401"/>
      <c r="AV207" s="399" t="str">
        <f>AI212</f>
        <v>井上訓臣</v>
      </c>
      <c r="AW207" s="400"/>
      <c r="AX207" s="400"/>
      <c r="AY207" s="401"/>
      <c r="AZ207" s="399" t="str">
        <f>AI215</f>
        <v>石川久志</v>
      </c>
      <c r="BA207" s="400"/>
      <c r="BB207" s="400"/>
      <c r="BC207" s="401"/>
      <c r="BD207" s="399" t="str">
        <f>AI218</f>
        <v>伊藤真二</v>
      </c>
      <c r="BE207" s="400"/>
      <c r="BF207" s="400"/>
      <c r="BG207" s="402"/>
      <c r="BH207" s="403" t="s">
        <v>1</v>
      </c>
      <c r="BI207" s="404"/>
      <c r="BJ207" s="404"/>
      <c r="BK207" s="405"/>
      <c r="BL207" s="38"/>
      <c r="BM207" s="393" t="s">
        <v>3</v>
      </c>
      <c r="BN207" s="395"/>
      <c r="BO207" s="393" t="s">
        <v>4</v>
      </c>
      <c r="BP207" s="394"/>
      <c r="BQ207" s="395"/>
      <c r="BR207" s="396" t="s">
        <v>5</v>
      </c>
      <c r="BS207" s="397"/>
      <c r="BT207" s="398"/>
    </row>
    <row r="208" spans="1:72" ht="9" customHeight="1" thickBot="1">
      <c r="A208" s="38"/>
      <c r="B208" s="331"/>
      <c r="C208" s="333"/>
      <c r="D208" s="417" t="str">
        <f>B210</f>
        <v>合田直子</v>
      </c>
      <c r="E208" s="369"/>
      <c r="F208" s="369"/>
      <c r="G208" s="418"/>
      <c r="H208" s="368" t="str">
        <f>B213</f>
        <v>中野文賀</v>
      </c>
      <c r="I208" s="369"/>
      <c r="J208" s="369"/>
      <c r="K208" s="418"/>
      <c r="L208" s="368" t="str">
        <f>B216</f>
        <v>慶徳美和</v>
      </c>
      <c r="M208" s="369"/>
      <c r="N208" s="369"/>
      <c r="O208" s="418"/>
      <c r="P208" s="368" t="str">
        <f>B219</f>
        <v>山本佳代子</v>
      </c>
      <c r="Q208" s="369"/>
      <c r="R208" s="369"/>
      <c r="S208" s="370"/>
      <c r="T208" s="427" t="s">
        <v>2</v>
      </c>
      <c r="U208" s="428"/>
      <c r="V208" s="428"/>
      <c r="W208" s="429"/>
      <c r="X208" s="38"/>
      <c r="Y208" s="247" t="s">
        <v>6</v>
      </c>
      <c r="Z208" s="249" t="s">
        <v>7</v>
      </c>
      <c r="AA208" s="247" t="s">
        <v>26</v>
      </c>
      <c r="AB208" s="249" t="s">
        <v>8</v>
      </c>
      <c r="AC208" s="248" t="s">
        <v>9</v>
      </c>
      <c r="AD208" s="249" t="s">
        <v>20</v>
      </c>
      <c r="AE208" s="249" t="s">
        <v>8</v>
      </c>
      <c r="AF208" s="248" t="s">
        <v>9</v>
      </c>
      <c r="AG208" s="38"/>
      <c r="AH208" s="38"/>
      <c r="AI208" s="331"/>
      <c r="AJ208" s="332"/>
      <c r="AK208" s="332"/>
      <c r="AL208" s="332"/>
      <c r="AM208" s="332"/>
      <c r="AN208" s="332"/>
      <c r="AO208" s="332"/>
      <c r="AP208" s="332"/>
      <c r="AQ208" s="333"/>
      <c r="AR208" s="417" t="str">
        <f>AI210</f>
        <v>野間由紀子</v>
      </c>
      <c r="AS208" s="369"/>
      <c r="AT208" s="369"/>
      <c r="AU208" s="418"/>
      <c r="AV208" s="368" t="str">
        <f>AI213</f>
        <v>宗次英子</v>
      </c>
      <c r="AW208" s="369"/>
      <c r="AX208" s="369"/>
      <c r="AY208" s="418"/>
      <c r="AZ208" s="368" t="str">
        <f>AI216</f>
        <v>吉田美希</v>
      </c>
      <c r="BA208" s="369"/>
      <c r="BB208" s="369"/>
      <c r="BC208" s="418"/>
      <c r="BD208" s="368" t="str">
        <f>AI219</f>
        <v>松本千代子</v>
      </c>
      <c r="BE208" s="369"/>
      <c r="BF208" s="369"/>
      <c r="BG208" s="370"/>
      <c r="BH208" s="371" t="s">
        <v>2</v>
      </c>
      <c r="BI208" s="372"/>
      <c r="BJ208" s="372"/>
      <c r="BK208" s="373"/>
      <c r="BL208" s="38"/>
      <c r="BM208" s="247" t="s">
        <v>6</v>
      </c>
      <c r="BN208" s="249" t="s">
        <v>7</v>
      </c>
      <c r="BO208" s="247" t="s">
        <v>26</v>
      </c>
      <c r="BP208" s="249" t="s">
        <v>8</v>
      </c>
      <c r="BQ208" s="248" t="s">
        <v>9</v>
      </c>
      <c r="BR208" s="249" t="s">
        <v>20</v>
      </c>
      <c r="BS208" s="249" t="s">
        <v>8</v>
      </c>
      <c r="BT208" s="248" t="s">
        <v>9</v>
      </c>
    </row>
    <row r="209" spans="1:72" ht="9" customHeight="1">
      <c r="A209" s="38"/>
      <c r="B209" s="97" t="s">
        <v>297</v>
      </c>
      <c r="C209" s="98" t="s">
        <v>224</v>
      </c>
      <c r="D209" s="378"/>
      <c r="E209" s="379"/>
      <c r="F209" s="379"/>
      <c r="G209" s="380"/>
      <c r="H209" s="54">
        <v>15</v>
      </c>
      <c r="I209" s="24" t="str">
        <f>IF(H209="","","-")</f>
        <v>-</v>
      </c>
      <c r="J209" s="56">
        <v>12</v>
      </c>
      <c r="K209" s="383" t="str">
        <f>IF(H209&lt;&gt;"",IF(H209&gt;J209,IF(H210&gt;J210,"○",IF(H211&gt;J211,"○","×")),IF(H210&gt;J210,IF(H211&gt;J211,"○","×"),"×")),"")</f>
        <v>○</v>
      </c>
      <c r="L209" s="54">
        <v>15</v>
      </c>
      <c r="M209" s="25" t="str">
        <f aca="true" t="shared" si="58" ref="M209:M214">IF(L209="","","-")</f>
        <v>-</v>
      </c>
      <c r="N209" s="59">
        <v>12</v>
      </c>
      <c r="O209" s="383" t="str">
        <f>IF(L209&lt;&gt;"",IF(L209&gt;N209,IF(L210&gt;N210,"○",IF(L211&gt;N211,"○","×")),IF(L210&gt;N210,IF(L211&gt;N211,"○","×"),"×")),"")</f>
        <v>○</v>
      </c>
      <c r="P209" s="60">
        <v>11</v>
      </c>
      <c r="Q209" s="25" t="str">
        <f aca="true" t="shared" si="59" ref="Q209:Q217">IF(P209="","","-")</f>
        <v>-</v>
      </c>
      <c r="R209" s="56">
        <v>15</v>
      </c>
      <c r="S209" s="386" t="str">
        <f>IF(P209&lt;&gt;"",IF(P209&gt;R209,IF(P210&gt;R210,"○",IF(P211&gt;R211,"○","×")),IF(P210&gt;R210,IF(P211&gt;R211,"○","×"),"×")),"")</f>
        <v>×</v>
      </c>
      <c r="T209" s="387" t="s">
        <v>22</v>
      </c>
      <c r="U209" s="388"/>
      <c r="V209" s="388"/>
      <c r="W209" s="389"/>
      <c r="X209" s="38"/>
      <c r="Y209" s="250"/>
      <c r="Z209" s="3"/>
      <c r="AA209" s="251"/>
      <c r="AB209" s="252"/>
      <c r="AC209" s="253"/>
      <c r="AD209" s="3"/>
      <c r="AE209" s="3"/>
      <c r="AF209" s="277"/>
      <c r="AG209" s="38"/>
      <c r="AH209" s="38"/>
      <c r="AI209" s="374" t="s">
        <v>274</v>
      </c>
      <c r="AJ209" s="375"/>
      <c r="AK209" s="375"/>
      <c r="AL209" s="375"/>
      <c r="AM209" s="376" t="s">
        <v>275</v>
      </c>
      <c r="AN209" s="376"/>
      <c r="AO209" s="376"/>
      <c r="AP209" s="376"/>
      <c r="AQ209" s="377"/>
      <c r="AR209" s="378"/>
      <c r="AS209" s="379"/>
      <c r="AT209" s="379"/>
      <c r="AU209" s="380"/>
      <c r="AV209" s="54">
        <v>15</v>
      </c>
      <c r="AW209" s="24" t="str">
        <f>IF(AV209="","","-")</f>
        <v>-</v>
      </c>
      <c r="AX209" s="56">
        <v>10</v>
      </c>
      <c r="AY209" s="383" t="str">
        <f>IF(AV209&lt;&gt;"",IF(AV209&gt;AX209,IF(AV210&gt;AX210,"○",IF(AV211&gt;AX211,"○","×")),IF(AV210&gt;AX210,IF(AV211&gt;AX211,"○","×"),"×")),"")</f>
        <v>○</v>
      </c>
      <c r="AZ209" s="54">
        <v>8</v>
      </c>
      <c r="BA209" s="25" t="str">
        <f aca="true" t="shared" si="60" ref="BA209:BA214">IF(AZ209="","","-")</f>
        <v>-</v>
      </c>
      <c r="BB209" s="59">
        <v>15</v>
      </c>
      <c r="BC209" s="383" t="str">
        <f>IF(AZ209&lt;&gt;"",IF(AZ209&gt;BB209,IF(AZ210&gt;BB210,"○",IF(AZ211&gt;BB211,"○","×")),IF(AZ210&gt;BB210,IF(AZ211&gt;BB211,"○","×"),"×")),"")</f>
        <v>×</v>
      </c>
      <c r="BD209" s="60">
        <v>15</v>
      </c>
      <c r="BE209" s="25" t="str">
        <f aca="true" t="shared" si="61" ref="BE209:BE217">IF(BD209="","","-")</f>
        <v>-</v>
      </c>
      <c r="BF209" s="56">
        <v>14</v>
      </c>
      <c r="BG209" s="386" t="str">
        <f>IF(BD209&lt;&gt;"",IF(BD209&gt;BF209,IF(BD210&gt;BF210,"○",IF(BD211&gt;BF211,"○","×")),IF(BD210&gt;BF210,IF(BD211&gt;BF211,"○","×"),"×")),"")</f>
        <v>○</v>
      </c>
      <c r="BH209" s="387" t="s">
        <v>411</v>
      </c>
      <c r="BI209" s="388"/>
      <c r="BJ209" s="388"/>
      <c r="BK209" s="389"/>
      <c r="BL209" s="38"/>
      <c r="BM209" s="250"/>
      <c r="BN209" s="3"/>
      <c r="BO209" s="251"/>
      <c r="BP209" s="252"/>
      <c r="BQ209" s="253"/>
      <c r="BR209" s="3"/>
      <c r="BS209" s="3"/>
      <c r="BT209" s="254"/>
    </row>
    <row r="210" spans="1:72" ht="9" customHeight="1">
      <c r="A210" s="38"/>
      <c r="B210" s="99" t="s">
        <v>298</v>
      </c>
      <c r="C210" s="100" t="s">
        <v>224</v>
      </c>
      <c r="D210" s="381"/>
      <c r="E210" s="352"/>
      <c r="F210" s="352"/>
      <c r="G210" s="353"/>
      <c r="H210" s="54">
        <v>15</v>
      </c>
      <c r="I210" s="24" t="str">
        <f>IF(H210="","","-")</f>
        <v>-</v>
      </c>
      <c r="J210" s="57">
        <v>8</v>
      </c>
      <c r="K210" s="384"/>
      <c r="L210" s="54">
        <v>15</v>
      </c>
      <c r="M210" s="24" t="str">
        <f t="shared" si="58"/>
        <v>-</v>
      </c>
      <c r="N210" s="56">
        <v>12</v>
      </c>
      <c r="O210" s="384"/>
      <c r="P210" s="54">
        <v>8</v>
      </c>
      <c r="Q210" s="24" t="str">
        <f t="shared" si="59"/>
        <v>-</v>
      </c>
      <c r="R210" s="56">
        <v>15</v>
      </c>
      <c r="S210" s="357"/>
      <c r="T210" s="304"/>
      <c r="U210" s="301"/>
      <c r="V210" s="301"/>
      <c r="W210" s="298"/>
      <c r="X210" s="38"/>
      <c r="Y210" s="250">
        <f>COUNTIF(D209:S211,"○")</f>
        <v>2</v>
      </c>
      <c r="Z210" s="3">
        <f>COUNTIF(D209:S211,"×")</f>
        <v>1</v>
      </c>
      <c r="AA210" s="255">
        <f>(IF((D209&gt;F209),1,0))+(IF((D210&gt;F210),1,0))+(IF((D211&gt;F211),1,0))+(IF((H209&gt;J209),1,0))+(IF((H210&gt;J210),1,0))+(IF((H211&gt;J211),1,0))+(IF((L209&gt;N209),1,0))+(IF((L210&gt;N210),1,0))+(IF((L211&gt;N211),1,0))+(IF((P209&gt;R209),1,0))+(IF((P210&gt;R210),1,0))+(IF((P211&gt;R211),1,0))</f>
        <v>4</v>
      </c>
      <c r="AB210" s="256">
        <f>(IF((D209&lt;F209),1,0))+(IF((D210&lt;F210),1,0))+(IF((D211&lt;F211),1,0))+(IF((H209&lt;J209),1,0))+(IF((H210&lt;J210),1,0))+(IF((H211&lt;J211),1,0))+(IF((L209&lt;N209),1,0))+(IF((L210&lt;N210),1,0))+(IF((L211&lt;N211),1,0))+(IF((P209&lt;R209),1,0))+(IF((P210&lt;R210),1,0))+(IF((P211&lt;R211),1,0))</f>
        <v>2</v>
      </c>
      <c r="AC210" s="257">
        <f>AA210-AB210</f>
        <v>2</v>
      </c>
      <c r="AD210" s="3">
        <f>SUM(D209:D211,H209:H211,L209:L211,P209:P211)</f>
        <v>79</v>
      </c>
      <c r="AE210" s="3">
        <f>SUM(F209:F211,J209:J211,N209:N211,R209:R211)</f>
        <v>74</v>
      </c>
      <c r="AF210" s="277">
        <f>AD210-AE210</f>
        <v>5</v>
      </c>
      <c r="AG210" s="38"/>
      <c r="AH210" s="38"/>
      <c r="AI210" s="338" t="s">
        <v>276</v>
      </c>
      <c r="AJ210" s="339"/>
      <c r="AK210" s="339"/>
      <c r="AL210" s="339"/>
      <c r="AM210" s="340" t="s">
        <v>277</v>
      </c>
      <c r="AN210" s="340"/>
      <c r="AO210" s="340"/>
      <c r="AP210" s="340"/>
      <c r="AQ210" s="341"/>
      <c r="AR210" s="381"/>
      <c r="AS210" s="352"/>
      <c r="AT210" s="352"/>
      <c r="AU210" s="353"/>
      <c r="AV210" s="54">
        <v>15</v>
      </c>
      <c r="AW210" s="24" t="str">
        <f>IF(AV210="","","-")</f>
        <v>-</v>
      </c>
      <c r="AX210" s="57">
        <v>9</v>
      </c>
      <c r="AY210" s="384"/>
      <c r="AZ210" s="54">
        <v>12</v>
      </c>
      <c r="BA210" s="24" t="str">
        <f t="shared" si="60"/>
        <v>-</v>
      </c>
      <c r="BB210" s="56">
        <v>15</v>
      </c>
      <c r="BC210" s="384"/>
      <c r="BD210" s="54">
        <v>11</v>
      </c>
      <c r="BE210" s="24" t="str">
        <f t="shared" si="61"/>
        <v>-</v>
      </c>
      <c r="BF210" s="56">
        <v>15</v>
      </c>
      <c r="BG210" s="357"/>
      <c r="BH210" s="304"/>
      <c r="BI210" s="301"/>
      <c r="BJ210" s="301"/>
      <c r="BK210" s="298"/>
      <c r="BL210" s="38"/>
      <c r="BM210" s="250">
        <f>COUNTIF(AR209:BG211,"○")</f>
        <v>2</v>
      </c>
      <c r="BN210" s="3">
        <f>COUNTIF(AR209:BG211,"×")</f>
        <v>1</v>
      </c>
      <c r="BO210" s="255">
        <f>(IF((AR209&gt;AT209),1,0))+(IF((AR210&gt;AT210),1,0))+(IF((AR211&gt;AT211),1,0))+(IF((AV209&gt;AX209),1,0))+(IF((AV210&gt;AX210),1,0))+(IF((AV211&gt;AX211),1,0))+(IF((AZ209&gt;BB209),1,0))+(IF((AZ210&gt;BB210),1,0))+(IF((AZ211&gt;BB211),1,0))+(IF((BD209&gt;BF209),1,0))+(IF((BD210&gt;BF210),1,0))+(IF((BD211&gt;BF211),1,0))</f>
        <v>4</v>
      </c>
      <c r="BP210" s="256">
        <f>(IF((AR209&lt;AT209),1,0))+(IF((AR210&lt;AT210),1,0))+(IF((AR211&lt;AT211),1,0))+(IF((AV209&lt;AX209),1,0))+(IF((AV210&lt;AX210),1,0))+(IF((AV211&lt;AX211),1,0))+(IF((AZ209&lt;BB209),1,0))+(IF((AZ210&lt;BB210),1,0))+(IF((AZ211&lt;BB211),1,0))+(IF((BD209&lt;BF209),1,0))+(IF((BD210&lt;BF210),1,0))+(IF((BD211&lt;BF211),1,0))</f>
        <v>3</v>
      </c>
      <c r="BQ210" s="257">
        <f>BO210-BP210</f>
        <v>1</v>
      </c>
      <c r="BR210" s="3">
        <f>SUM(AR209:AR211,AV209:AV211,AZ209:AZ211,BD209:BD211)</f>
        <v>91</v>
      </c>
      <c r="BS210" s="3">
        <f>SUM(AT209:AT211,AX209:AX211,BB209:BB211,BF209:BF211)</f>
        <v>92</v>
      </c>
      <c r="BT210" s="254">
        <f>BR210-BS210</f>
        <v>-1</v>
      </c>
    </row>
    <row r="211" spans="1:72" ht="9" customHeight="1">
      <c r="A211" s="38"/>
      <c r="B211" s="99"/>
      <c r="C211" s="119" t="s">
        <v>28</v>
      </c>
      <c r="D211" s="382"/>
      <c r="E211" s="355"/>
      <c r="F211" s="355"/>
      <c r="G211" s="356"/>
      <c r="H211" s="55"/>
      <c r="I211" s="24">
        <f>IF(H211="","","-")</f>
      </c>
      <c r="J211" s="58"/>
      <c r="K211" s="385"/>
      <c r="L211" s="55"/>
      <c r="M211" s="26">
        <f t="shared" si="58"/>
      </c>
      <c r="N211" s="58"/>
      <c r="O211" s="384"/>
      <c r="P211" s="55"/>
      <c r="Q211" s="26">
        <f t="shared" si="59"/>
      </c>
      <c r="R211" s="58"/>
      <c r="S211" s="357"/>
      <c r="T211" s="17">
        <f>Y210</f>
        <v>2</v>
      </c>
      <c r="U211" s="18" t="s">
        <v>19</v>
      </c>
      <c r="V211" s="18">
        <f>Z210</f>
        <v>1</v>
      </c>
      <c r="W211" s="19" t="s">
        <v>7</v>
      </c>
      <c r="X211" s="38"/>
      <c r="Y211" s="250"/>
      <c r="Z211" s="3"/>
      <c r="AA211" s="250"/>
      <c r="AB211" s="3"/>
      <c r="AC211" s="254"/>
      <c r="AD211" s="3"/>
      <c r="AE211" s="3"/>
      <c r="AF211" s="277"/>
      <c r="AG211" s="38"/>
      <c r="AH211" s="38"/>
      <c r="AI211" s="342"/>
      <c r="AJ211" s="343"/>
      <c r="AK211" s="343"/>
      <c r="AL211" s="343"/>
      <c r="AM211" s="343" t="s">
        <v>30</v>
      </c>
      <c r="AN211" s="343"/>
      <c r="AO211" s="343"/>
      <c r="AP211" s="343"/>
      <c r="AQ211" s="344"/>
      <c r="AR211" s="382"/>
      <c r="AS211" s="355"/>
      <c r="AT211" s="355"/>
      <c r="AU211" s="356"/>
      <c r="AV211" s="55"/>
      <c r="AW211" s="24">
        <f>IF(AV211="","","-")</f>
      </c>
      <c r="AX211" s="58"/>
      <c r="AY211" s="385"/>
      <c r="AZ211" s="55"/>
      <c r="BA211" s="26">
        <f t="shared" si="60"/>
      </c>
      <c r="BB211" s="58"/>
      <c r="BC211" s="384"/>
      <c r="BD211" s="55">
        <v>15</v>
      </c>
      <c r="BE211" s="26" t="str">
        <f t="shared" si="61"/>
        <v>-</v>
      </c>
      <c r="BF211" s="58">
        <v>14</v>
      </c>
      <c r="BG211" s="357"/>
      <c r="BH211" s="17">
        <f>BM210</f>
        <v>2</v>
      </c>
      <c r="BI211" s="18" t="s">
        <v>19</v>
      </c>
      <c r="BJ211" s="18">
        <f>BN210</f>
        <v>1</v>
      </c>
      <c r="BK211" s="19" t="s">
        <v>7</v>
      </c>
      <c r="BL211" s="38"/>
      <c r="BM211" s="250"/>
      <c r="BN211" s="3"/>
      <c r="BO211" s="250"/>
      <c r="BP211" s="3"/>
      <c r="BQ211" s="254"/>
      <c r="BR211" s="3"/>
      <c r="BS211" s="3"/>
      <c r="BT211" s="254"/>
    </row>
    <row r="212" spans="1:72" ht="9" customHeight="1">
      <c r="A212" s="38"/>
      <c r="B212" s="225" t="s">
        <v>299</v>
      </c>
      <c r="C212" s="226" t="s">
        <v>211</v>
      </c>
      <c r="D212" s="27">
        <f>IF(J209="","",J209)</f>
        <v>12</v>
      </c>
      <c r="E212" s="24" t="str">
        <f aca="true" t="shared" si="62" ref="E212:E220">IF(D212="","","-")</f>
        <v>-</v>
      </c>
      <c r="F212" s="28">
        <f>IF(H209="","",H209)</f>
        <v>15</v>
      </c>
      <c r="G212" s="345" t="str">
        <f>IF(K209="","",IF(K209="○","×",IF(K209="×","○")))</f>
        <v>×</v>
      </c>
      <c r="H212" s="348"/>
      <c r="I212" s="349"/>
      <c r="J212" s="349"/>
      <c r="K212" s="350"/>
      <c r="L212" s="54">
        <v>15</v>
      </c>
      <c r="M212" s="24" t="str">
        <f t="shared" si="58"/>
        <v>-</v>
      </c>
      <c r="N212" s="56">
        <v>12</v>
      </c>
      <c r="O212" s="406" t="str">
        <f>IF(L212&lt;&gt;"",IF(L212&gt;N212,IF(L213&gt;N213,"○",IF(L214&gt;N214,"○","×")),IF(L213&gt;N213,IF(L214&gt;N214,"○","×"),"×")),"")</f>
        <v>○</v>
      </c>
      <c r="P212" s="54">
        <v>15</v>
      </c>
      <c r="Q212" s="24" t="str">
        <f t="shared" si="59"/>
        <v>-</v>
      </c>
      <c r="R212" s="56">
        <v>10</v>
      </c>
      <c r="S212" s="365" t="str">
        <f>IF(P212&lt;&gt;"",IF(P212&gt;R212,IF(P213&gt;R213,"○",IF(P214&gt;R214,"○","×")),IF(P213&gt;R213,IF(P214&gt;R214,"○","×"),"×")),"")</f>
        <v>○</v>
      </c>
      <c r="T212" s="311" t="s">
        <v>374</v>
      </c>
      <c r="U212" s="302"/>
      <c r="V212" s="302"/>
      <c r="W212" s="303"/>
      <c r="X212" s="38"/>
      <c r="Y212" s="251"/>
      <c r="Z212" s="252"/>
      <c r="AA212" s="251"/>
      <c r="AB212" s="252"/>
      <c r="AC212" s="253"/>
      <c r="AD212" s="252"/>
      <c r="AE212" s="252"/>
      <c r="AF212" s="278"/>
      <c r="AG212" s="38"/>
      <c r="AH212" s="38"/>
      <c r="AI212" s="324" t="s">
        <v>278</v>
      </c>
      <c r="AJ212" s="325"/>
      <c r="AK212" s="325"/>
      <c r="AL212" s="325"/>
      <c r="AM212" s="326" t="s">
        <v>279</v>
      </c>
      <c r="AN212" s="326"/>
      <c r="AO212" s="326"/>
      <c r="AP212" s="326"/>
      <c r="AQ212" s="327"/>
      <c r="AR212" s="27">
        <f>IF(AX209="","",AX209)</f>
        <v>10</v>
      </c>
      <c r="AS212" s="24" t="str">
        <f aca="true" t="shared" si="63" ref="AS212:AS220">IF(AR212="","","-")</f>
        <v>-</v>
      </c>
      <c r="AT212" s="28">
        <f>IF(AV209="","",AV209)</f>
        <v>15</v>
      </c>
      <c r="AU212" s="345" t="str">
        <f>IF(AY209="","",IF(AY209="○","×",IF(AY209="×","○")))</f>
        <v>×</v>
      </c>
      <c r="AV212" s="348"/>
      <c r="AW212" s="349"/>
      <c r="AX212" s="349"/>
      <c r="AY212" s="350"/>
      <c r="AZ212" s="54">
        <v>11</v>
      </c>
      <c r="BA212" s="24" t="str">
        <f t="shared" si="60"/>
        <v>-</v>
      </c>
      <c r="BB212" s="56">
        <v>15</v>
      </c>
      <c r="BC212" s="406" t="str">
        <f>IF(AZ212&lt;&gt;"",IF(AZ212&gt;BB212,IF(AZ213&gt;BB213,"○",IF(AZ214&gt;BB214,"○","×")),IF(AZ213&gt;BB213,IF(AZ214&gt;BB214,"○","×"),"×")),"")</f>
        <v>×</v>
      </c>
      <c r="BD212" s="54">
        <v>7</v>
      </c>
      <c r="BE212" s="24" t="str">
        <f t="shared" si="61"/>
        <v>-</v>
      </c>
      <c r="BF212" s="56">
        <v>15</v>
      </c>
      <c r="BG212" s="365" t="str">
        <f>IF(BD212&lt;&gt;"",IF(BD212&gt;BF212,IF(BD213&gt;BF213,"○",IF(BD214&gt;BF214,"○","×")),IF(BD213&gt;BF213,IF(BD214&gt;BF214,"○","×"),"×")),"")</f>
        <v>×</v>
      </c>
      <c r="BH212" s="311" t="s">
        <v>412</v>
      </c>
      <c r="BI212" s="302"/>
      <c r="BJ212" s="302"/>
      <c r="BK212" s="303"/>
      <c r="BL212" s="38"/>
      <c r="BM212" s="251"/>
      <c r="BN212" s="252"/>
      <c r="BO212" s="251"/>
      <c r="BP212" s="252"/>
      <c r="BQ212" s="253"/>
      <c r="BR212" s="252"/>
      <c r="BS212" s="252"/>
      <c r="BT212" s="253"/>
    </row>
    <row r="213" spans="1:72" ht="9" customHeight="1">
      <c r="A213" s="38"/>
      <c r="B213" s="11" t="s">
        <v>300</v>
      </c>
      <c r="C213" s="91" t="s">
        <v>211</v>
      </c>
      <c r="D213" s="27">
        <f>IF(J210="","",J210)</f>
        <v>8</v>
      </c>
      <c r="E213" s="24" t="str">
        <f t="shared" si="62"/>
        <v>-</v>
      </c>
      <c r="F213" s="28">
        <f>IF(H210="","",H210)</f>
        <v>15</v>
      </c>
      <c r="G213" s="346" t="str">
        <f>IF(I210="","",I210)</f>
        <v>-</v>
      </c>
      <c r="H213" s="351"/>
      <c r="I213" s="352"/>
      <c r="J213" s="352"/>
      <c r="K213" s="353"/>
      <c r="L213" s="54">
        <v>15</v>
      </c>
      <c r="M213" s="24" t="str">
        <f t="shared" si="58"/>
        <v>-</v>
      </c>
      <c r="N213" s="56">
        <v>10</v>
      </c>
      <c r="O213" s="384"/>
      <c r="P213" s="54">
        <v>15</v>
      </c>
      <c r="Q213" s="24" t="str">
        <f t="shared" si="59"/>
        <v>-</v>
      </c>
      <c r="R213" s="56">
        <v>13</v>
      </c>
      <c r="S213" s="357"/>
      <c r="T213" s="304"/>
      <c r="U213" s="301"/>
      <c r="V213" s="301"/>
      <c r="W213" s="298"/>
      <c r="X213" s="38"/>
      <c r="Y213" s="250">
        <f>COUNTIF(D212:S214,"○")</f>
        <v>2</v>
      </c>
      <c r="Z213" s="3">
        <f>COUNTIF(D212:S214,"×")</f>
        <v>1</v>
      </c>
      <c r="AA213" s="255">
        <f>(IF((D212&gt;F212),1,0))+(IF((D213&gt;F213),1,0))+(IF((D214&gt;F214),1,0))+(IF((H212&gt;J212),1,0))+(IF((H213&gt;J213),1,0))+(IF((H214&gt;J214),1,0))+(IF((L212&gt;N212),1,0))+(IF((L213&gt;N213),1,0))+(IF((L214&gt;N214),1,0))+(IF((P212&gt;R212),1,0))+(IF((P213&gt;R213),1,0))+(IF((P214&gt;R214),1,0))</f>
        <v>4</v>
      </c>
      <c r="AB213" s="256">
        <f>(IF((D212&lt;F212),1,0))+(IF((D213&lt;F213),1,0))+(IF((D214&lt;F214),1,0))+(IF((H212&lt;J212),1,0))+(IF((H213&lt;J213),1,0))+(IF((H214&lt;J214),1,0))+(IF((L212&lt;N212),1,0))+(IF((L213&lt;N213),1,0))+(IF((L214&lt;N214),1,0))+(IF((P212&lt;R212),1,0))+(IF((P213&lt;R213),1,0))+(IF((P214&lt;R214),1,0))</f>
        <v>2</v>
      </c>
      <c r="AC213" s="257">
        <f>AA213-AB213</f>
        <v>2</v>
      </c>
      <c r="AD213" s="3">
        <f>SUM(D212:D214,H212:H214,L212:L214,P212:P214)</f>
        <v>80</v>
      </c>
      <c r="AE213" s="3">
        <f>SUM(F212:F214,J212:J214,N212:N214,R212:R214)</f>
        <v>75</v>
      </c>
      <c r="AF213" s="277">
        <f>AD213-AE213</f>
        <v>5</v>
      </c>
      <c r="AG213" s="38"/>
      <c r="AH213" s="38"/>
      <c r="AI213" s="299" t="s">
        <v>280</v>
      </c>
      <c r="AJ213" s="300"/>
      <c r="AK213" s="300"/>
      <c r="AL213" s="300"/>
      <c r="AM213" s="297" t="s">
        <v>235</v>
      </c>
      <c r="AN213" s="297"/>
      <c r="AO213" s="297"/>
      <c r="AP213" s="297"/>
      <c r="AQ213" s="320"/>
      <c r="AR213" s="27">
        <f>IF(AX210="","",AX210)</f>
        <v>9</v>
      </c>
      <c r="AS213" s="24" t="str">
        <f t="shared" si="63"/>
        <v>-</v>
      </c>
      <c r="AT213" s="28">
        <f>IF(AV210="","",AV210)</f>
        <v>15</v>
      </c>
      <c r="AU213" s="346" t="str">
        <f>IF(AW210="","",AW210)</f>
        <v>-</v>
      </c>
      <c r="AV213" s="351"/>
      <c r="AW213" s="352"/>
      <c r="AX213" s="352"/>
      <c r="AY213" s="353"/>
      <c r="AZ213" s="54">
        <v>9</v>
      </c>
      <c r="BA213" s="24" t="str">
        <f t="shared" si="60"/>
        <v>-</v>
      </c>
      <c r="BB213" s="56">
        <v>15</v>
      </c>
      <c r="BC213" s="384"/>
      <c r="BD213" s="54">
        <v>15</v>
      </c>
      <c r="BE213" s="24" t="str">
        <f t="shared" si="61"/>
        <v>-</v>
      </c>
      <c r="BF213" s="56">
        <v>9</v>
      </c>
      <c r="BG213" s="357"/>
      <c r="BH213" s="304"/>
      <c r="BI213" s="301"/>
      <c r="BJ213" s="301"/>
      <c r="BK213" s="298"/>
      <c r="BL213" s="38"/>
      <c r="BM213" s="250">
        <f>COUNTIF(AR212:BG214,"○")</f>
        <v>0</v>
      </c>
      <c r="BN213" s="3">
        <f>COUNTIF(AR212:BG214,"×")</f>
        <v>3</v>
      </c>
      <c r="BO213" s="255">
        <f>(IF((AR212&gt;AT212),1,0))+(IF((AR213&gt;AT213),1,0))+(IF((AR214&gt;AT214),1,0))+(IF((AV212&gt;AX212),1,0))+(IF((AV213&gt;AX213),1,0))+(IF((AV214&gt;AX214),1,0))+(IF((AZ212&gt;BB212),1,0))+(IF((AZ213&gt;BB213),1,0))+(IF((AZ214&gt;BB214),1,0))+(IF((BD212&gt;BF212),1,0))+(IF((BD213&gt;BF213),1,0))+(IF((BD214&gt;BF214),1,0))</f>
        <v>1</v>
      </c>
      <c r="BP213" s="256">
        <f>(IF((AR212&lt;AT212),1,0))+(IF((AR213&lt;AT213),1,0))+(IF((AR214&lt;AT214),1,0))+(IF((AV212&lt;AX212),1,0))+(IF((AV213&lt;AX213),1,0))+(IF((AV214&lt;AX214),1,0))+(IF((AZ212&lt;BB212),1,0))+(IF((AZ213&lt;BB213),1,0))+(IF((AZ214&lt;BB214),1,0))+(IF((BD212&lt;BF212),1,0))+(IF((BD213&lt;BF213),1,0))+(IF((BD214&lt;BF214),1,0))</f>
        <v>6</v>
      </c>
      <c r="BQ213" s="257">
        <f>BO213-BP213</f>
        <v>-5</v>
      </c>
      <c r="BR213" s="3">
        <f>SUM(AR212:AR214,AV212:AV214,AZ212:AZ214,BD212:BD214)</f>
        <v>75</v>
      </c>
      <c r="BS213" s="3">
        <f>SUM(AT212:AT214,AX212:AX214,BB212:BB214,BF212:BF214)</f>
        <v>99</v>
      </c>
      <c r="BT213" s="254">
        <f>BR213-BS213</f>
        <v>-24</v>
      </c>
    </row>
    <row r="214" spans="1:72" ht="9" customHeight="1">
      <c r="A214" s="38"/>
      <c r="B214" s="6"/>
      <c r="C214" s="14" t="s">
        <v>29</v>
      </c>
      <c r="D214" s="30">
        <f>IF(J211="","",J211)</f>
      </c>
      <c r="E214" s="24">
        <f t="shared" si="62"/>
      </c>
      <c r="F214" s="31">
        <f>IF(H211="","",H211)</f>
      </c>
      <c r="G214" s="347">
        <f>IF(I211="","",I211)</f>
      </c>
      <c r="H214" s="354"/>
      <c r="I214" s="355"/>
      <c r="J214" s="355"/>
      <c r="K214" s="356"/>
      <c r="L214" s="55"/>
      <c r="M214" s="24">
        <f t="shared" si="58"/>
      </c>
      <c r="N214" s="58"/>
      <c r="O214" s="385"/>
      <c r="P214" s="55"/>
      <c r="Q214" s="26">
        <f t="shared" si="59"/>
      </c>
      <c r="R214" s="58"/>
      <c r="S214" s="358"/>
      <c r="T214" s="17">
        <f>Y213</f>
        <v>2</v>
      </c>
      <c r="U214" s="18" t="s">
        <v>19</v>
      </c>
      <c r="V214" s="18">
        <f>Z213</f>
        <v>1</v>
      </c>
      <c r="W214" s="19" t="s">
        <v>7</v>
      </c>
      <c r="X214" s="38"/>
      <c r="Y214" s="258"/>
      <c r="Z214" s="259"/>
      <c r="AA214" s="258"/>
      <c r="AB214" s="259"/>
      <c r="AC214" s="260"/>
      <c r="AD214" s="259"/>
      <c r="AE214" s="259"/>
      <c r="AF214" s="279"/>
      <c r="AG214" s="38"/>
      <c r="AH214" s="38"/>
      <c r="AI214" s="359"/>
      <c r="AJ214" s="360"/>
      <c r="AK214" s="360"/>
      <c r="AL214" s="360"/>
      <c r="AM214" s="360" t="s">
        <v>30</v>
      </c>
      <c r="AN214" s="360"/>
      <c r="AO214" s="360"/>
      <c r="AP214" s="360"/>
      <c r="AQ214" s="361"/>
      <c r="AR214" s="30">
        <f>IF(AX211="","",AX211)</f>
      </c>
      <c r="AS214" s="24">
        <f t="shared" si="63"/>
      </c>
      <c r="AT214" s="31">
        <f>IF(AV211="","",AV211)</f>
      </c>
      <c r="AU214" s="347">
        <f>IF(AW211="","",AW211)</f>
      </c>
      <c r="AV214" s="354"/>
      <c r="AW214" s="355"/>
      <c r="AX214" s="355"/>
      <c r="AY214" s="356"/>
      <c r="AZ214" s="55"/>
      <c r="BA214" s="24">
        <f t="shared" si="60"/>
      </c>
      <c r="BB214" s="58"/>
      <c r="BC214" s="385"/>
      <c r="BD214" s="55">
        <v>14</v>
      </c>
      <c r="BE214" s="26" t="str">
        <f t="shared" si="61"/>
        <v>-</v>
      </c>
      <c r="BF214" s="58">
        <v>15</v>
      </c>
      <c r="BG214" s="358"/>
      <c r="BH214" s="17">
        <f>BM213</f>
        <v>0</v>
      </c>
      <c r="BI214" s="18" t="s">
        <v>19</v>
      </c>
      <c r="BJ214" s="18">
        <f>BN213</f>
        <v>3</v>
      </c>
      <c r="BK214" s="19" t="s">
        <v>7</v>
      </c>
      <c r="BL214" s="38"/>
      <c r="BM214" s="258"/>
      <c r="BN214" s="259"/>
      <c r="BO214" s="258"/>
      <c r="BP214" s="259"/>
      <c r="BQ214" s="260"/>
      <c r="BR214" s="259"/>
      <c r="BS214" s="259"/>
      <c r="BT214" s="260"/>
    </row>
    <row r="215" spans="1:72" ht="9" customHeight="1">
      <c r="A215" s="38"/>
      <c r="B215" s="11" t="s">
        <v>301</v>
      </c>
      <c r="C215" s="4" t="s">
        <v>210</v>
      </c>
      <c r="D215" s="27">
        <f>IF(N209="","",N209)</f>
        <v>12</v>
      </c>
      <c r="E215" s="29" t="str">
        <f t="shared" si="62"/>
        <v>-</v>
      </c>
      <c r="F215" s="28">
        <f>IF(L209="","",L209)</f>
        <v>15</v>
      </c>
      <c r="G215" s="345" t="str">
        <f>IF(O209="","",IF(O209="○","×",IF(O209="×","○")))</f>
        <v>×</v>
      </c>
      <c r="H215" s="5">
        <f>IF(N212="","",N212)</f>
        <v>12</v>
      </c>
      <c r="I215" s="24" t="str">
        <f aca="true" t="shared" si="64" ref="I215:I220">IF(H215="","","-")</f>
        <v>-</v>
      </c>
      <c r="J215" s="28">
        <f>IF(L212="","",L212)</f>
        <v>15</v>
      </c>
      <c r="K215" s="345" t="str">
        <f>IF(O212="","",IF(O212="○","×",IF(O212="×","○")))</f>
        <v>×</v>
      </c>
      <c r="L215" s="348"/>
      <c r="M215" s="349"/>
      <c r="N215" s="349"/>
      <c r="O215" s="350"/>
      <c r="P215" s="54">
        <v>6</v>
      </c>
      <c r="Q215" s="24" t="str">
        <f t="shared" si="59"/>
        <v>-</v>
      </c>
      <c r="R215" s="56">
        <v>15</v>
      </c>
      <c r="S215" s="357" t="str">
        <f>IF(P215&lt;&gt;"",IF(P215&gt;R215,IF(P216&gt;R216,"○",IF(P217&gt;R217,"○","×")),IF(P216&gt;R216,IF(P217&gt;R217,"○","×"),"×")),"")</f>
        <v>×</v>
      </c>
      <c r="T215" s="311" t="s">
        <v>24</v>
      </c>
      <c r="U215" s="302"/>
      <c r="V215" s="302"/>
      <c r="W215" s="303"/>
      <c r="X215" s="38"/>
      <c r="Y215" s="250"/>
      <c r="Z215" s="3"/>
      <c r="AA215" s="250"/>
      <c r="AB215" s="3"/>
      <c r="AC215" s="254"/>
      <c r="AD215" s="3"/>
      <c r="AE215" s="3"/>
      <c r="AF215" s="254"/>
      <c r="AG215" s="38"/>
      <c r="AH215" s="38"/>
      <c r="AI215" s="338" t="s">
        <v>281</v>
      </c>
      <c r="AJ215" s="339"/>
      <c r="AK215" s="339"/>
      <c r="AL215" s="339"/>
      <c r="AM215" s="340" t="s">
        <v>282</v>
      </c>
      <c r="AN215" s="340"/>
      <c r="AO215" s="340"/>
      <c r="AP215" s="340"/>
      <c r="AQ215" s="341"/>
      <c r="AR215" s="27">
        <f>IF(BB209="","",BB209)</f>
        <v>15</v>
      </c>
      <c r="AS215" s="29" t="str">
        <f t="shared" si="63"/>
        <v>-</v>
      </c>
      <c r="AT215" s="28">
        <f>IF(AZ209="","",AZ209)</f>
        <v>8</v>
      </c>
      <c r="AU215" s="345" t="str">
        <f>IF(BC209="","",IF(BC209="○","×",IF(BC209="×","○")))</f>
        <v>○</v>
      </c>
      <c r="AV215" s="5">
        <f>IF(BB212="","",BB212)</f>
        <v>15</v>
      </c>
      <c r="AW215" s="24" t="str">
        <f aca="true" t="shared" si="65" ref="AW215:AW220">IF(AV215="","","-")</f>
        <v>-</v>
      </c>
      <c r="AX215" s="28">
        <f>IF(AZ212="","",AZ212)</f>
        <v>11</v>
      </c>
      <c r="AY215" s="345" t="str">
        <f>IF(BC212="","",IF(BC212="○","×",IF(BC212="×","○")))</f>
        <v>○</v>
      </c>
      <c r="AZ215" s="348"/>
      <c r="BA215" s="349"/>
      <c r="BB215" s="349"/>
      <c r="BC215" s="350"/>
      <c r="BD215" s="54">
        <v>15</v>
      </c>
      <c r="BE215" s="24" t="str">
        <f t="shared" si="61"/>
        <v>-</v>
      </c>
      <c r="BF215" s="56">
        <v>8</v>
      </c>
      <c r="BG215" s="357" t="str">
        <f>IF(BD215&lt;&gt;"",IF(BD215&gt;BF215,IF(BD216&gt;BF216,"○",IF(BD217&gt;BF217,"○","×")),IF(BD216&gt;BF216,IF(BD217&gt;BF217,"○","×"),"×")),"")</f>
        <v>○</v>
      </c>
      <c r="BH215" s="311" t="s">
        <v>413</v>
      </c>
      <c r="BI215" s="302"/>
      <c r="BJ215" s="302"/>
      <c r="BK215" s="303"/>
      <c r="BL215" s="38"/>
      <c r="BM215" s="250"/>
      <c r="BN215" s="3"/>
      <c r="BO215" s="250"/>
      <c r="BP215" s="3"/>
      <c r="BQ215" s="254"/>
      <c r="BR215" s="3"/>
      <c r="BS215" s="3"/>
      <c r="BT215" s="254"/>
    </row>
    <row r="216" spans="1:72" ht="9" customHeight="1">
      <c r="A216" s="38"/>
      <c r="B216" s="11" t="s">
        <v>302</v>
      </c>
      <c r="C216" s="4" t="s">
        <v>210</v>
      </c>
      <c r="D216" s="27">
        <f>IF(N210="","",N210)</f>
        <v>12</v>
      </c>
      <c r="E216" s="24" t="str">
        <f t="shared" si="62"/>
        <v>-</v>
      </c>
      <c r="F216" s="28">
        <f>IF(L210="","",L210)</f>
        <v>15</v>
      </c>
      <c r="G216" s="346">
        <f>IF(I213="","",I213)</f>
      </c>
      <c r="H216" s="5">
        <f>IF(N213="","",N213)</f>
        <v>10</v>
      </c>
      <c r="I216" s="24" t="str">
        <f t="shared" si="64"/>
        <v>-</v>
      </c>
      <c r="J216" s="28">
        <f>IF(L213="","",L213)</f>
        <v>15</v>
      </c>
      <c r="K216" s="346" t="str">
        <f>IF(M213="","",M213)</f>
        <v>-</v>
      </c>
      <c r="L216" s="351"/>
      <c r="M216" s="352"/>
      <c r="N216" s="352"/>
      <c r="O216" s="353"/>
      <c r="P216" s="54">
        <v>11</v>
      </c>
      <c r="Q216" s="24" t="str">
        <f t="shared" si="59"/>
        <v>-</v>
      </c>
      <c r="R216" s="56">
        <v>15</v>
      </c>
      <c r="S216" s="357"/>
      <c r="T216" s="304"/>
      <c r="U216" s="301"/>
      <c r="V216" s="301"/>
      <c r="W216" s="298"/>
      <c r="X216" s="38"/>
      <c r="Y216" s="250">
        <f>COUNTIF(D215:S217,"○")</f>
        <v>0</v>
      </c>
      <c r="Z216" s="3">
        <f>COUNTIF(D215:S217,"×")</f>
        <v>3</v>
      </c>
      <c r="AA216" s="255">
        <f>(IF((D215&gt;F215),1,0))+(IF((D216&gt;F216),1,0))+(IF((D217&gt;F217),1,0))+(IF((H215&gt;J215),1,0))+(IF((H216&gt;J216),1,0))+(IF((H217&gt;J217),1,0))+(IF((L215&gt;N215),1,0))+(IF((L216&gt;N216),1,0))+(IF((L217&gt;N217),1,0))+(IF((P215&gt;R215),1,0))+(IF((P216&gt;R216),1,0))+(IF((P217&gt;R217),1,0))</f>
        <v>0</v>
      </c>
      <c r="AB216" s="256">
        <f>(IF((D215&lt;F215),1,0))+(IF((D216&lt;F216),1,0))+(IF((D217&lt;F217),1,0))+(IF((H215&lt;J215),1,0))+(IF((H216&lt;J216),1,0))+(IF((H217&lt;J217),1,0))+(IF((L215&lt;N215),1,0))+(IF((L216&lt;N216),1,0))+(IF((L217&lt;N217),1,0))+(IF((P215&lt;R215),1,0))+(IF((P216&lt;R216),1,0))+(IF((P217&lt;R217),1,0))</f>
        <v>6</v>
      </c>
      <c r="AC216" s="257">
        <f>AA216-AB216</f>
        <v>-6</v>
      </c>
      <c r="AD216" s="3">
        <f>SUM(D215:D217,H215:H217,L215:L217,P215:P217)</f>
        <v>63</v>
      </c>
      <c r="AE216" s="3">
        <f>SUM(F215:F217,J215:J217,N215:N217,R215:R217)</f>
        <v>90</v>
      </c>
      <c r="AF216" s="254">
        <f>AD216-AE216</f>
        <v>-27</v>
      </c>
      <c r="AG216" s="38"/>
      <c r="AH216" s="38"/>
      <c r="AI216" s="338" t="s">
        <v>283</v>
      </c>
      <c r="AJ216" s="339"/>
      <c r="AK216" s="339"/>
      <c r="AL216" s="339"/>
      <c r="AM216" s="340" t="s">
        <v>255</v>
      </c>
      <c r="AN216" s="340"/>
      <c r="AO216" s="340"/>
      <c r="AP216" s="340"/>
      <c r="AQ216" s="341"/>
      <c r="AR216" s="27">
        <f>IF(BB210="","",BB210)</f>
        <v>15</v>
      </c>
      <c r="AS216" s="24" t="str">
        <f t="shared" si="63"/>
        <v>-</v>
      </c>
      <c r="AT216" s="28">
        <f>IF(AZ210="","",AZ210)</f>
        <v>12</v>
      </c>
      <c r="AU216" s="346">
        <f>IF(AW213="","",AW213)</f>
      </c>
      <c r="AV216" s="5">
        <f>IF(BB213="","",BB213)</f>
        <v>15</v>
      </c>
      <c r="AW216" s="24" t="str">
        <f t="shared" si="65"/>
        <v>-</v>
      </c>
      <c r="AX216" s="28">
        <f>IF(AZ213="","",AZ213)</f>
        <v>9</v>
      </c>
      <c r="AY216" s="346" t="str">
        <f>IF(BA213="","",BA213)</f>
        <v>-</v>
      </c>
      <c r="AZ216" s="351"/>
      <c r="BA216" s="352"/>
      <c r="BB216" s="352"/>
      <c r="BC216" s="353"/>
      <c r="BD216" s="54">
        <v>15</v>
      </c>
      <c r="BE216" s="24" t="str">
        <f t="shared" si="61"/>
        <v>-</v>
      </c>
      <c r="BF216" s="56">
        <v>11</v>
      </c>
      <c r="BG216" s="357"/>
      <c r="BH216" s="304"/>
      <c r="BI216" s="301"/>
      <c r="BJ216" s="301"/>
      <c r="BK216" s="298"/>
      <c r="BL216" s="38"/>
      <c r="BM216" s="250">
        <f>COUNTIF(AR215:BG217,"○")</f>
        <v>3</v>
      </c>
      <c r="BN216" s="3">
        <f>COUNTIF(AR215:BG217,"×")</f>
        <v>0</v>
      </c>
      <c r="BO216" s="255">
        <f>(IF((AR215&gt;AT215),1,0))+(IF((AR216&gt;AT216),1,0))+(IF((AR217&gt;AT217),1,0))+(IF((AV215&gt;AX215),1,0))+(IF((AV216&gt;AX216),1,0))+(IF((AV217&gt;AX217),1,0))+(IF((AZ215&gt;BB215),1,0))+(IF((AZ216&gt;BB216),1,0))+(IF((AZ217&gt;BB217),1,0))+(IF((BD215&gt;BF215),1,0))+(IF((BD216&gt;BF216),1,0))+(IF((BD217&gt;BF217),1,0))</f>
        <v>6</v>
      </c>
      <c r="BP216" s="256">
        <f>(IF((AR215&lt;AT215),1,0))+(IF((AR216&lt;AT216),1,0))+(IF((AR217&lt;AT217),1,0))+(IF((AV215&lt;AX215),1,0))+(IF((AV216&lt;AX216),1,0))+(IF((AV217&lt;AX217),1,0))+(IF((AZ215&lt;BB215),1,0))+(IF((AZ216&lt;BB216),1,0))+(IF((AZ217&lt;BB217),1,0))+(IF((BD215&lt;BF215),1,0))+(IF((BD216&lt;BF216),1,0))+(IF((BD217&lt;BF217),1,0))</f>
        <v>0</v>
      </c>
      <c r="BQ216" s="257">
        <f>BO216-BP216</f>
        <v>6</v>
      </c>
      <c r="BR216" s="3">
        <f>SUM(AR215:AR217,AV215:AV217,AZ215:AZ217,BD215:BD217)</f>
        <v>90</v>
      </c>
      <c r="BS216" s="3">
        <f>SUM(AT215:AT217,AX215:AX217,BB215:BB217,BF215:BF217)</f>
        <v>59</v>
      </c>
      <c r="BT216" s="254">
        <f>BR216-BS216</f>
        <v>31</v>
      </c>
    </row>
    <row r="217" spans="1:72" ht="9" customHeight="1">
      <c r="A217" s="38"/>
      <c r="B217" s="11"/>
      <c r="C217" s="7" t="s">
        <v>28</v>
      </c>
      <c r="D217" s="30">
        <f>IF(N211="","",N211)</f>
      </c>
      <c r="E217" s="26">
        <f t="shared" si="62"/>
      </c>
      <c r="F217" s="31">
        <f>IF(L211="","",L211)</f>
      </c>
      <c r="G217" s="347">
        <f>IF(I214="","",I214)</f>
      </c>
      <c r="H217" s="8">
        <f>IF(N214="","",N214)</f>
      </c>
      <c r="I217" s="24">
        <f t="shared" si="64"/>
      </c>
      <c r="J217" s="31">
        <f>IF(L214="","",L214)</f>
      </c>
      <c r="K217" s="347">
        <f>IF(M214="","",M214)</f>
      </c>
      <c r="L217" s="354"/>
      <c r="M217" s="355"/>
      <c r="N217" s="355"/>
      <c r="O217" s="356"/>
      <c r="P217" s="55"/>
      <c r="Q217" s="24">
        <f t="shared" si="59"/>
      </c>
      <c r="R217" s="58"/>
      <c r="S217" s="358"/>
      <c r="T217" s="17">
        <f>Y216</f>
        <v>0</v>
      </c>
      <c r="U217" s="18" t="s">
        <v>19</v>
      </c>
      <c r="V217" s="18">
        <f>Z216</f>
        <v>3</v>
      </c>
      <c r="W217" s="19" t="s">
        <v>7</v>
      </c>
      <c r="X217" s="38"/>
      <c r="Y217" s="250"/>
      <c r="Z217" s="3"/>
      <c r="AA217" s="250"/>
      <c r="AB217" s="3"/>
      <c r="AC217" s="254"/>
      <c r="AD217" s="3"/>
      <c r="AE217" s="3"/>
      <c r="AF217" s="254"/>
      <c r="AG217" s="38"/>
      <c r="AH217" s="38"/>
      <c r="AI217" s="342"/>
      <c r="AJ217" s="343"/>
      <c r="AK217" s="343"/>
      <c r="AL217" s="343"/>
      <c r="AM217" s="343" t="s">
        <v>106</v>
      </c>
      <c r="AN217" s="343"/>
      <c r="AO217" s="343"/>
      <c r="AP217" s="343"/>
      <c r="AQ217" s="344"/>
      <c r="AR217" s="30">
        <f>IF(BB211="","",BB211)</f>
      </c>
      <c r="AS217" s="26">
        <f t="shared" si="63"/>
      </c>
      <c r="AT217" s="31">
        <f>IF(AZ211="","",AZ211)</f>
      </c>
      <c r="AU217" s="347">
        <f>IF(AW214="","",AW214)</f>
      </c>
      <c r="AV217" s="8">
        <f>IF(BB214="","",BB214)</f>
      </c>
      <c r="AW217" s="24">
        <f t="shared" si="65"/>
      </c>
      <c r="AX217" s="31">
        <f>IF(AZ214="","",AZ214)</f>
      </c>
      <c r="AY217" s="347">
        <f>IF(BA214="","",BA214)</f>
      </c>
      <c r="AZ217" s="354"/>
      <c r="BA217" s="355"/>
      <c r="BB217" s="355"/>
      <c r="BC217" s="356"/>
      <c r="BD217" s="55"/>
      <c r="BE217" s="24">
        <f t="shared" si="61"/>
      </c>
      <c r="BF217" s="58"/>
      <c r="BG217" s="358"/>
      <c r="BH217" s="17">
        <f>BM216</f>
        <v>3</v>
      </c>
      <c r="BI217" s="18" t="s">
        <v>19</v>
      </c>
      <c r="BJ217" s="18">
        <f>BN216</f>
        <v>0</v>
      </c>
      <c r="BK217" s="19" t="s">
        <v>7</v>
      </c>
      <c r="BL217" s="38"/>
      <c r="BM217" s="250"/>
      <c r="BN217" s="3"/>
      <c r="BO217" s="250"/>
      <c r="BP217" s="3"/>
      <c r="BQ217" s="254"/>
      <c r="BR217" s="3"/>
      <c r="BS217" s="3"/>
      <c r="BT217" s="254"/>
    </row>
    <row r="218" spans="1:72" ht="9" customHeight="1">
      <c r="A218" s="38"/>
      <c r="B218" s="112" t="s">
        <v>303</v>
      </c>
      <c r="C218" s="113" t="s">
        <v>304</v>
      </c>
      <c r="D218" s="27">
        <f>IF(R209="","",R209)</f>
        <v>15</v>
      </c>
      <c r="E218" s="24" t="str">
        <f t="shared" si="62"/>
        <v>-</v>
      </c>
      <c r="F218" s="28">
        <f>IF(P209="","",P209)</f>
        <v>11</v>
      </c>
      <c r="G218" s="445" t="str">
        <f>IF(S209="","",IF(S209="○","×",IF(S209="×","○")))</f>
        <v>○</v>
      </c>
      <c r="H218" s="5">
        <f>IF(R212="","",R212)</f>
        <v>10</v>
      </c>
      <c r="I218" s="29" t="str">
        <f t="shared" si="64"/>
        <v>-</v>
      </c>
      <c r="J218" s="28">
        <f>IF(P212="","",P212)</f>
        <v>15</v>
      </c>
      <c r="K218" s="445" t="str">
        <f>IF(S212="","",IF(S212="○","×",IF(S212="×","○")))</f>
        <v>×</v>
      </c>
      <c r="L218" s="13">
        <f>IF(R215="","",R215)</f>
        <v>15</v>
      </c>
      <c r="M218" s="24" t="str">
        <f>IF(L218="","","-")</f>
        <v>-</v>
      </c>
      <c r="N218" s="33">
        <f>IF(P215="","",P215)</f>
        <v>6</v>
      </c>
      <c r="O218" s="445" t="str">
        <f>IF(S215="","",IF(S215="○","×",IF(S215="×","○")))</f>
        <v>○</v>
      </c>
      <c r="P218" s="436"/>
      <c r="Q218" s="437"/>
      <c r="R218" s="437"/>
      <c r="S218" s="438"/>
      <c r="T218" s="311" t="s">
        <v>21</v>
      </c>
      <c r="U218" s="302"/>
      <c r="V218" s="302"/>
      <c r="W218" s="303"/>
      <c r="X218" s="38"/>
      <c r="Y218" s="251"/>
      <c r="Z218" s="252"/>
      <c r="AA218" s="251"/>
      <c r="AB218" s="252"/>
      <c r="AC218" s="253"/>
      <c r="AD218" s="252"/>
      <c r="AE218" s="252"/>
      <c r="AF218" s="253"/>
      <c r="AG218" s="38"/>
      <c r="AH218" s="38"/>
      <c r="AI218" s="324" t="s">
        <v>284</v>
      </c>
      <c r="AJ218" s="325"/>
      <c r="AK218" s="325"/>
      <c r="AL218" s="325"/>
      <c r="AM218" s="326" t="s">
        <v>249</v>
      </c>
      <c r="AN218" s="326"/>
      <c r="AO218" s="326"/>
      <c r="AP218" s="326"/>
      <c r="AQ218" s="327"/>
      <c r="AR218" s="27">
        <f>IF(BF209="","",BF209)</f>
        <v>14</v>
      </c>
      <c r="AS218" s="24" t="str">
        <f t="shared" si="63"/>
        <v>-</v>
      </c>
      <c r="AT218" s="28">
        <f>IF(BD209="","",BD209)</f>
        <v>15</v>
      </c>
      <c r="AU218" s="445" t="str">
        <f>IF(BG209="","",IF(BG209="○","×",IF(BG209="×","○")))</f>
        <v>×</v>
      </c>
      <c r="AV218" s="5">
        <f>IF(BF212="","",BF212)</f>
        <v>15</v>
      </c>
      <c r="AW218" s="29" t="str">
        <f t="shared" si="65"/>
        <v>-</v>
      </c>
      <c r="AX218" s="28">
        <f>IF(BD212="","",BD212)</f>
        <v>7</v>
      </c>
      <c r="AY218" s="445" t="str">
        <f>IF(BG212="","",IF(BG212="○","×",IF(BG212="×","○")))</f>
        <v>○</v>
      </c>
      <c r="AZ218" s="13">
        <f>IF(BF215="","",BF215)</f>
        <v>8</v>
      </c>
      <c r="BA218" s="24" t="str">
        <f>IF(AZ218="","","-")</f>
        <v>-</v>
      </c>
      <c r="BB218" s="33">
        <f>IF(BD215="","",BD215)</f>
        <v>15</v>
      </c>
      <c r="BC218" s="445" t="str">
        <f>IF(BG215="","",IF(BG215="○","×",IF(BG215="×","○")))</f>
        <v>×</v>
      </c>
      <c r="BD218" s="436"/>
      <c r="BE218" s="437"/>
      <c r="BF218" s="437"/>
      <c r="BG218" s="438"/>
      <c r="BH218" s="311" t="s">
        <v>414</v>
      </c>
      <c r="BI218" s="302"/>
      <c r="BJ218" s="302"/>
      <c r="BK218" s="303"/>
      <c r="BL218" s="38"/>
      <c r="BM218" s="251"/>
      <c r="BN218" s="252"/>
      <c r="BO218" s="251"/>
      <c r="BP218" s="252"/>
      <c r="BQ218" s="253"/>
      <c r="BR218" s="252"/>
      <c r="BS218" s="252"/>
      <c r="BT218" s="253"/>
    </row>
    <row r="219" spans="1:72" ht="9" customHeight="1">
      <c r="A219" s="38"/>
      <c r="B219" s="99" t="s">
        <v>451</v>
      </c>
      <c r="C219" s="111" t="s">
        <v>304</v>
      </c>
      <c r="D219" s="27">
        <f>IF(R210="","",R210)</f>
        <v>15</v>
      </c>
      <c r="E219" s="24" t="str">
        <f t="shared" si="62"/>
        <v>-</v>
      </c>
      <c r="F219" s="28">
        <f>IF(P210="","",P210)</f>
        <v>8</v>
      </c>
      <c r="G219" s="446"/>
      <c r="H219" s="5">
        <f>IF(R213="","",R213)</f>
        <v>13</v>
      </c>
      <c r="I219" s="24" t="str">
        <f t="shared" si="64"/>
        <v>-</v>
      </c>
      <c r="J219" s="28">
        <f>IF(P213="","",P213)</f>
        <v>15</v>
      </c>
      <c r="K219" s="446"/>
      <c r="L219" s="5">
        <f>IF(R216="","",R216)</f>
        <v>15</v>
      </c>
      <c r="M219" s="24" t="str">
        <f>IF(L219="","","-")</f>
        <v>-</v>
      </c>
      <c r="N219" s="28">
        <f>IF(P216="","",P216)</f>
        <v>11</v>
      </c>
      <c r="O219" s="446"/>
      <c r="P219" s="439"/>
      <c r="Q219" s="440"/>
      <c r="R219" s="440"/>
      <c r="S219" s="441"/>
      <c r="T219" s="304"/>
      <c r="U219" s="301"/>
      <c r="V219" s="301"/>
      <c r="W219" s="298"/>
      <c r="X219" s="38"/>
      <c r="Y219" s="250">
        <f>COUNTIF(D218:S220,"○")</f>
        <v>2</v>
      </c>
      <c r="Z219" s="3">
        <f>COUNTIF(D218:S220,"×")</f>
        <v>1</v>
      </c>
      <c r="AA219" s="255">
        <f>(IF((D218&gt;F218),1,0))+(IF((D219&gt;F219),1,0))+(IF((D220&gt;F220),1,0))+(IF((H218&gt;J218),1,0))+(IF((H219&gt;J219),1,0))+(IF((H220&gt;J220),1,0))+(IF((L218&gt;N218),1,0))+(IF((L219&gt;N219),1,0))+(IF((L220&gt;N220),1,0))+(IF((P218&gt;R218),1,0))+(IF((P219&gt;R219),1,0))+(IF((P220&gt;R220),1,0))</f>
        <v>4</v>
      </c>
      <c r="AB219" s="256">
        <f>(IF((D218&lt;F218),1,0))+(IF((D219&lt;F219),1,0))+(IF((D220&lt;F220),1,0))+(IF((H218&lt;J218),1,0))+(IF((H219&lt;J219),1,0))+(IF((H220&lt;J220),1,0))+(IF((L218&lt;N218),1,0))+(IF((L219&lt;N219),1,0))+(IF((L220&lt;N220),1,0))+(IF((P218&lt;R218),1,0))+(IF((P219&lt;R219),1,0))+(IF((P220&lt;R220),1,0))</f>
        <v>2</v>
      </c>
      <c r="AC219" s="257">
        <f>AA219-AB219</f>
        <v>2</v>
      </c>
      <c r="AD219" s="3">
        <f>SUM(D218:D220,H218:H220,L218:L220,P218:P220)</f>
        <v>83</v>
      </c>
      <c r="AE219" s="3">
        <f>SUM(F218:F220,J218:J220,N218:N220,R218:R220)</f>
        <v>66</v>
      </c>
      <c r="AF219" s="254">
        <f>AD219-AE219</f>
        <v>17</v>
      </c>
      <c r="AG219" s="38"/>
      <c r="AH219" s="38"/>
      <c r="AI219" s="299" t="s">
        <v>285</v>
      </c>
      <c r="AJ219" s="300"/>
      <c r="AK219" s="300"/>
      <c r="AL219" s="300"/>
      <c r="AM219" s="297" t="s">
        <v>249</v>
      </c>
      <c r="AN219" s="297"/>
      <c r="AO219" s="297"/>
      <c r="AP219" s="297"/>
      <c r="AQ219" s="320"/>
      <c r="AR219" s="27">
        <f>IF(BF210="","",BF210)</f>
        <v>15</v>
      </c>
      <c r="AS219" s="24" t="str">
        <f t="shared" si="63"/>
        <v>-</v>
      </c>
      <c r="AT219" s="28">
        <f>IF(BD210="","",BD210)</f>
        <v>11</v>
      </c>
      <c r="AU219" s="446"/>
      <c r="AV219" s="5">
        <f>IF(BF213="","",BF213)</f>
        <v>9</v>
      </c>
      <c r="AW219" s="24" t="str">
        <f t="shared" si="65"/>
        <v>-</v>
      </c>
      <c r="AX219" s="28">
        <f>IF(BD213="","",BD213)</f>
        <v>15</v>
      </c>
      <c r="AY219" s="446"/>
      <c r="AZ219" s="5">
        <f>IF(BF216="","",BF216)</f>
        <v>11</v>
      </c>
      <c r="BA219" s="24" t="str">
        <f>IF(AZ219="","","-")</f>
        <v>-</v>
      </c>
      <c r="BB219" s="28">
        <f>IF(BD216="","",BD216)</f>
        <v>15</v>
      </c>
      <c r="BC219" s="446"/>
      <c r="BD219" s="439"/>
      <c r="BE219" s="440"/>
      <c r="BF219" s="440"/>
      <c r="BG219" s="441"/>
      <c r="BH219" s="304"/>
      <c r="BI219" s="301"/>
      <c r="BJ219" s="301"/>
      <c r="BK219" s="298"/>
      <c r="BL219" s="38"/>
      <c r="BM219" s="250">
        <f>COUNTIF(AR218:BG220,"○")</f>
        <v>1</v>
      </c>
      <c r="BN219" s="3">
        <f>COUNTIF(AR218:BG220,"×")</f>
        <v>2</v>
      </c>
      <c r="BO219" s="255">
        <f>(IF((AR218&gt;AT218),1,0))+(IF((AR219&gt;AT219),1,0))+(IF((AR220&gt;AT220),1,0))+(IF((AV218&gt;AX218),1,0))+(IF((AV219&gt;AX219),1,0))+(IF((AV220&gt;AX220),1,0))+(IF((AZ218&gt;BB218),1,0))+(IF((AZ219&gt;BB219),1,0))+(IF((AZ220&gt;BB220),1,0))+(IF((BD218&gt;BF218),1,0))+(IF((BD219&gt;BF219),1,0))+(IF((BD220&gt;BF220),1,0))</f>
        <v>3</v>
      </c>
      <c r="BP219" s="256">
        <f>(IF((AR218&lt;AT218),1,0))+(IF((AR219&lt;AT219),1,0))+(IF((AR220&lt;AT220),1,0))+(IF((AV218&lt;AX218),1,0))+(IF((AV219&lt;AX219),1,0))+(IF((AV220&lt;AX220),1,0))+(IF((AZ218&lt;BB218),1,0))+(IF((AZ219&lt;BB219),1,0))+(IF((AZ220&lt;BB220),1,0))+(IF((BD218&lt;BF218),1,0))+(IF((BD219&lt;BF219),1,0))+(IF((BD220&lt;BF220),1,0))</f>
        <v>5</v>
      </c>
      <c r="BQ219" s="257">
        <f>BO219-BP219</f>
        <v>-2</v>
      </c>
      <c r="BR219" s="3">
        <f>SUM(AR218:AR220,AV218:AV220,AZ218:AZ220,BD218:BD220)</f>
        <v>101</v>
      </c>
      <c r="BS219" s="3">
        <f>SUM(AT218:AT220,AX218:AX220,BB218:BB220,BF218:BF220)</f>
        <v>107</v>
      </c>
      <c r="BT219" s="254">
        <f>BR219-BS219</f>
        <v>-6</v>
      </c>
    </row>
    <row r="220" spans="1:72" ht="9" customHeight="1" thickBot="1">
      <c r="A220" s="38"/>
      <c r="B220" s="101"/>
      <c r="C220" s="104" t="s">
        <v>28</v>
      </c>
      <c r="D220" s="34">
        <f>IF(R211="","",R211)</f>
      </c>
      <c r="E220" s="35">
        <f t="shared" si="62"/>
      </c>
      <c r="F220" s="36">
        <f>IF(P211="","",P211)</f>
      </c>
      <c r="G220" s="418"/>
      <c r="H220" s="37">
        <f>IF(R214="","",R214)</f>
      </c>
      <c r="I220" s="35">
        <f t="shared" si="64"/>
      </c>
      <c r="J220" s="36">
        <f>IF(P214="","",P214)</f>
      </c>
      <c r="K220" s="418"/>
      <c r="L220" s="37">
        <f>IF(R217="","",R217)</f>
      </c>
      <c r="M220" s="35">
        <f>IF(L220="","","-")</f>
      </c>
      <c r="N220" s="36">
        <f>IF(P217="","",P217)</f>
      </c>
      <c r="O220" s="418"/>
      <c r="P220" s="442"/>
      <c r="Q220" s="443"/>
      <c r="R220" s="443"/>
      <c r="S220" s="444"/>
      <c r="T220" s="20">
        <f>Y219</f>
        <v>2</v>
      </c>
      <c r="U220" s="21" t="s">
        <v>19</v>
      </c>
      <c r="V220" s="21">
        <f>Z219</f>
        <v>1</v>
      </c>
      <c r="W220" s="22" t="s">
        <v>7</v>
      </c>
      <c r="X220" s="38"/>
      <c r="Y220" s="258"/>
      <c r="Z220" s="259"/>
      <c r="AA220" s="258"/>
      <c r="AB220" s="259"/>
      <c r="AC220" s="260"/>
      <c r="AD220" s="259"/>
      <c r="AE220" s="259"/>
      <c r="AF220" s="260"/>
      <c r="AG220" s="38"/>
      <c r="AH220" s="38"/>
      <c r="AI220" s="390"/>
      <c r="AJ220" s="391"/>
      <c r="AK220" s="391"/>
      <c r="AL220" s="391"/>
      <c r="AM220" s="391" t="s">
        <v>30</v>
      </c>
      <c r="AN220" s="391"/>
      <c r="AO220" s="391"/>
      <c r="AP220" s="391"/>
      <c r="AQ220" s="392"/>
      <c r="AR220" s="34">
        <f>IF(BF211="","",BF211)</f>
        <v>14</v>
      </c>
      <c r="AS220" s="35" t="str">
        <f t="shared" si="63"/>
        <v>-</v>
      </c>
      <c r="AT220" s="36">
        <f>IF(BD211="","",BD211)</f>
        <v>15</v>
      </c>
      <c r="AU220" s="418"/>
      <c r="AV220" s="37">
        <f>IF(BF214="","",BF214)</f>
        <v>15</v>
      </c>
      <c r="AW220" s="35" t="str">
        <f t="shared" si="65"/>
        <v>-</v>
      </c>
      <c r="AX220" s="36">
        <f>IF(BD214="","",BD214)</f>
        <v>14</v>
      </c>
      <c r="AY220" s="418"/>
      <c r="AZ220" s="37">
        <f>IF(BF217="","",BF217)</f>
      </c>
      <c r="BA220" s="35">
        <f>IF(AZ220="","","-")</f>
      </c>
      <c r="BB220" s="36">
        <f>IF(BD217="","",BD217)</f>
      </c>
      <c r="BC220" s="418"/>
      <c r="BD220" s="442"/>
      <c r="BE220" s="443"/>
      <c r="BF220" s="443"/>
      <c r="BG220" s="444"/>
      <c r="BH220" s="20">
        <f>BM219</f>
        <v>1</v>
      </c>
      <c r="BI220" s="21" t="s">
        <v>19</v>
      </c>
      <c r="BJ220" s="21">
        <f>BN219</f>
        <v>2</v>
      </c>
      <c r="BK220" s="22" t="s">
        <v>7</v>
      </c>
      <c r="BL220" s="38"/>
      <c r="BM220" s="258"/>
      <c r="BN220" s="259"/>
      <c r="BO220" s="258"/>
      <c r="BP220" s="259"/>
      <c r="BQ220" s="260"/>
      <c r="BR220" s="259"/>
      <c r="BS220" s="259"/>
      <c r="BT220" s="260"/>
    </row>
    <row r="221" spans="1:72" ht="9" customHeight="1" thickBot="1">
      <c r="A221" s="38"/>
      <c r="B221" s="51"/>
      <c r="C221" s="51"/>
      <c r="D221" s="85"/>
      <c r="E221" s="85"/>
      <c r="F221" s="85"/>
      <c r="G221" s="85"/>
      <c r="H221" s="85"/>
      <c r="I221" s="86"/>
      <c r="J221" s="89"/>
      <c r="K221" s="87"/>
      <c r="L221" s="85"/>
      <c r="M221" s="86"/>
      <c r="N221" s="85"/>
      <c r="O221" s="87"/>
      <c r="P221" s="85"/>
      <c r="Q221" s="86"/>
      <c r="R221" s="85"/>
      <c r="S221" s="87"/>
      <c r="T221" s="88"/>
      <c r="U221" s="88"/>
      <c r="V221" s="88"/>
      <c r="W221" s="88"/>
      <c r="X221" s="51"/>
      <c r="Y221" s="53"/>
      <c r="Z221" s="53"/>
      <c r="AA221" s="261"/>
      <c r="AB221" s="261"/>
      <c r="AC221" s="262"/>
      <c r="AD221" s="53"/>
      <c r="AE221" s="53"/>
      <c r="AF221" s="53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</row>
    <row r="222" spans="1:72" ht="9" customHeight="1">
      <c r="A222" s="38"/>
      <c r="B222" s="328" t="s">
        <v>316</v>
      </c>
      <c r="C222" s="330"/>
      <c r="D222" s="416" t="str">
        <f>B224</f>
        <v>田所直哉</v>
      </c>
      <c r="E222" s="400"/>
      <c r="F222" s="400"/>
      <c r="G222" s="401"/>
      <c r="H222" s="399" t="str">
        <f>B227</f>
        <v>鷺岡義晴</v>
      </c>
      <c r="I222" s="400"/>
      <c r="J222" s="400"/>
      <c r="K222" s="401"/>
      <c r="L222" s="421" t="str">
        <f>B230</f>
        <v>近藤将光</v>
      </c>
      <c r="M222" s="422"/>
      <c r="N222" s="422"/>
      <c r="O222" s="423"/>
      <c r="P222" s="399" t="str">
        <f>B233</f>
        <v>石村雅俊</v>
      </c>
      <c r="Q222" s="400"/>
      <c r="R222" s="400"/>
      <c r="S222" s="402"/>
      <c r="T222" s="403" t="s">
        <v>1</v>
      </c>
      <c r="U222" s="404"/>
      <c r="V222" s="404"/>
      <c r="W222" s="405"/>
      <c r="X222" s="38"/>
      <c r="Y222" s="393" t="s">
        <v>3</v>
      </c>
      <c r="Z222" s="395"/>
      <c r="AA222" s="393" t="s">
        <v>4</v>
      </c>
      <c r="AB222" s="394"/>
      <c r="AC222" s="395"/>
      <c r="AD222" s="396" t="s">
        <v>5</v>
      </c>
      <c r="AE222" s="397"/>
      <c r="AF222" s="398"/>
      <c r="AG222" s="38"/>
      <c r="AH222" s="38"/>
      <c r="AI222" s="328" t="s">
        <v>98</v>
      </c>
      <c r="AJ222" s="329"/>
      <c r="AK222" s="329"/>
      <c r="AL222" s="329"/>
      <c r="AM222" s="329"/>
      <c r="AN222" s="329"/>
      <c r="AO222" s="329"/>
      <c r="AP222" s="329"/>
      <c r="AQ222" s="330"/>
      <c r="AR222" s="416" t="str">
        <f>AI224</f>
        <v>秋月国広</v>
      </c>
      <c r="AS222" s="400"/>
      <c r="AT222" s="400"/>
      <c r="AU222" s="401"/>
      <c r="AV222" s="399" t="str">
        <f>AI227</f>
        <v>曽我部雅勝</v>
      </c>
      <c r="AW222" s="400"/>
      <c r="AX222" s="400"/>
      <c r="AY222" s="401"/>
      <c r="AZ222" s="399" t="str">
        <f>AI230</f>
        <v>井英三</v>
      </c>
      <c r="BA222" s="400"/>
      <c r="BB222" s="400"/>
      <c r="BC222" s="401"/>
      <c r="BD222" s="399" t="str">
        <f>AI233</f>
        <v>山口晃生</v>
      </c>
      <c r="BE222" s="400"/>
      <c r="BF222" s="400"/>
      <c r="BG222" s="402"/>
      <c r="BH222" s="403" t="s">
        <v>1</v>
      </c>
      <c r="BI222" s="404"/>
      <c r="BJ222" s="404"/>
      <c r="BK222" s="405"/>
      <c r="BL222" s="38"/>
      <c r="BM222" s="393" t="s">
        <v>3</v>
      </c>
      <c r="BN222" s="395"/>
      <c r="BO222" s="393" t="s">
        <v>4</v>
      </c>
      <c r="BP222" s="394"/>
      <c r="BQ222" s="395"/>
      <c r="BR222" s="396" t="s">
        <v>5</v>
      </c>
      <c r="BS222" s="397"/>
      <c r="BT222" s="398"/>
    </row>
    <row r="223" spans="1:72" ht="9" customHeight="1" thickBot="1">
      <c r="A223" s="38"/>
      <c r="B223" s="331"/>
      <c r="C223" s="333"/>
      <c r="D223" s="417" t="str">
        <f>B225</f>
        <v>魚見渚</v>
      </c>
      <c r="E223" s="369"/>
      <c r="F223" s="369"/>
      <c r="G223" s="418"/>
      <c r="H223" s="368" t="str">
        <f>B228</f>
        <v>赤木裕美</v>
      </c>
      <c r="I223" s="369"/>
      <c r="J223" s="369"/>
      <c r="K223" s="418"/>
      <c r="L223" s="424" t="str">
        <f>B231</f>
        <v>小畑裕子</v>
      </c>
      <c r="M223" s="425"/>
      <c r="N223" s="425"/>
      <c r="O223" s="426"/>
      <c r="P223" s="368" t="str">
        <f>B234</f>
        <v>大谷瞳</v>
      </c>
      <c r="Q223" s="369"/>
      <c r="R223" s="369"/>
      <c r="S223" s="370"/>
      <c r="T223" s="427" t="s">
        <v>2</v>
      </c>
      <c r="U223" s="428"/>
      <c r="V223" s="428"/>
      <c r="W223" s="429"/>
      <c r="X223" s="38"/>
      <c r="Y223" s="247" t="s">
        <v>6</v>
      </c>
      <c r="Z223" s="249" t="s">
        <v>7</v>
      </c>
      <c r="AA223" s="247" t="s">
        <v>26</v>
      </c>
      <c r="AB223" s="249" t="s">
        <v>8</v>
      </c>
      <c r="AC223" s="248" t="s">
        <v>9</v>
      </c>
      <c r="AD223" s="249" t="s">
        <v>20</v>
      </c>
      <c r="AE223" s="249" t="s">
        <v>8</v>
      </c>
      <c r="AF223" s="248" t="s">
        <v>9</v>
      </c>
      <c r="AG223" s="38"/>
      <c r="AH223" s="38"/>
      <c r="AI223" s="331"/>
      <c r="AJ223" s="332"/>
      <c r="AK223" s="332"/>
      <c r="AL223" s="332"/>
      <c r="AM223" s="332"/>
      <c r="AN223" s="332"/>
      <c r="AO223" s="332"/>
      <c r="AP223" s="332"/>
      <c r="AQ223" s="333"/>
      <c r="AR223" s="417" t="str">
        <f>AI225</f>
        <v>工藤恵子</v>
      </c>
      <c r="AS223" s="369"/>
      <c r="AT223" s="369"/>
      <c r="AU223" s="418"/>
      <c r="AV223" s="368" t="str">
        <f>AI228</f>
        <v>白川由理</v>
      </c>
      <c r="AW223" s="369"/>
      <c r="AX223" s="369"/>
      <c r="AY223" s="418"/>
      <c r="AZ223" s="368" t="str">
        <f>AI231</f>
        <v>赤松記子</v>
      </c>
      <c r="BA223" s="369"/>
      <c r="BB223" s="369"/>
      <c r="BC223" s="418"/>
      <c r="BD223" s="368" t="str">
        <f>AI234</f>
        <v>岡田静子</v>
      </c>
      <c r="BE223" s="369"/>
      <c r="BF223" s="369"/>
      <c r="BG223" s="370"/>
      <c r="BH223" s="371" t="s">
        <v>2</v>
      </c>
      <c r="BI223" s="372"/>
      <c r="BJ223" s="372"/>
      <c r="BK223" s="373"/>
      <c r="BL223" s="38"/>
      <c r="BM223" s="247" t="s">
        <v>6</v>
      </c>
      <c r="BN223" s="249" t="s">
        <v>7</v>
      </c>
      <c r="BO223" s="247" t="s">
        <v>26</v>
      </c>
      <c r="BP223" s="249" t="s">
        <v>8</v>
      </c>
      <c r="BQ223" s="248" t="s">
        <v>9</v>
      </c>
      <c r="BR223" s="249" t="s">
        <v>20</v>
      </c>
      <c r="BS223" s="249" t="s">
        <v>8</v>
      </c>
      <c r="BT223" s="248" t="s">
        <v>9</v>
      </c>
    </row>
    <row r="224" spans="1:72" ht="9" customHeight="1">
      <c r="A224" s="38"/>
      <c r="B224" s="97" t="s">
        <v>305</v>
      </c>
      <c r="C224" s="98" t="s">
        <v>221</v>
      </c>
      <c r="D224" s="378"/>
      <c r="E224" s="379"/>
      <c r="F224" s="379"/>
      <c r="G224" s="380"/>
      <c r="H224" s="54">
        <v>12</v>
      </c>
      <c r="I224" s="24" t="str">
        <f>IF(H224="","","-")</f>
        <v>-</v>
      </c>
      <c r="J224" s="56">
        <v>15</v>
      </c>
      <c r="K224" s="383" t="str">
        <f>IF(H224&lt;&gt;"",IF(H224&gt;J224,IF(H225&gt;J225,"○",IF(H226&gt;J226,"○","×")),IF(H225&gt;J225,IF(H226&gt;J226,"○","×"),"×")),"")</f>
        <v>×</v>
      </c>
      <c r="L224" s="54"/>
      <c r="M224" s="25">
        <f aca="true" t="shared" si="66" ref="M224:M229">IF(L224="","","-")</f>
      </c>
      <c r="N224" s="59"/>
      <c r="O224" s="383">
        <f>IF(L224&lt;&gt;"",IF(L224&gt;N224,IF(L225&gt;N225,"○",IF(L226&gt;N226,"○","×")),IF(L225&gt;N225,IF(L226&gt;N226,"○","×"),"×")),"")</f>
      </c>
      <c r="P224" s="60">
        <v>15</v>
      </c>
      <c r="Q224" s="25" t="str">
        <f aca="true" t="shared" si="67" ref="Q224:Q232">IF(P224="","","-")</f>
        <v>-</v>
      </c>
      <c r="R224" s="56">
        <v>10</v>
      </c>
      <c r="S224" s="386" t="str">
        <f>IF(P224&lt;&gt;"",IF(P224&gt;R224,IF(P225&gt;R225,"○",IF(P226&gt;R226,"○","×")),IF(P225&gt;R225,IF(P226&gt;R226,"○","×"),"×")),"")</f>
        <v>○</v>
      </c>
      <c r="T224" s="387" t="s">
        <v>22</v>
      </c>
      <c r="U224" s="388"/>
      <c r="V224" s="388"/>
      <c r="W224" s="389"/>
      <c r="X224" s="38"/>
      <c r="Y224" s="250"/>
      <c r="Z224" s="3"/>
      <c r="AA224" s="251"/>
      <c r="AB224" s="252"/>
      <c r="AC224" s="253"/>
      <c r="AD224" s="3"/>
      <c r="AE224" s="3"/>
      <c r="AF224" s="254"/>
      <c r="AG224" s="38"/>
      <c r="AH224" s="38"/>
      <c r="AI224" s="408" t="s">
        <v>286</v>
      </c>
      <c r="AJ224" s="409"/>
      <c r="AK224" s="409"/>
      <c r="AL224" s="409"/>
      <c r="AM224" s="410" t="s">
        <v>287</v>
      </c>
      <c r="AN224" s="410"/>
      <c r="AO224" s="410"/>
      <c r="AP224" s="410"/>
      <c r="AQ224" s="411"/>
      <c r="AR224" s="378"/>
      <c r="AS224" s="379"/>
      <c r="AT224" s="379"/>
      <c r="AU224" s="380"/>
      <c r="AV224" s="54">
        <v>10</v>
      </c>
      <c r="AW224" s="24" t="str">
        <f>IF(AV224="","","-")</f>
        <v>-</v>
      </c>
      <c r="AX224" s="56">
        <v>15</v>
      </c>
      <c r="AY224" s="383" t="str">
        <f>IF(AV224&lt;&gt;"",IF(AV224&gt;AX224,IF(AV225&gt;AX225,"○",IF(AV226&gt;AX226,"○","×")),IF(AV225&gt;AX225,IF(AV226&gt;AX226,"○","×"),"×")),"")</f>
        <v>×</v>
      </c>
      <c r="AZ224" s="54">
        <v>10</v>
      </c>
      <c r="BA224" s="25" t="str">
        <f aca="true" t="shared" si="68" ref="BA224:BA229">IF(AZ224="","","-")</f>
        <v>-</v>
      </c>
      <c r="BB224" s="59">
        <v>15</v>
      </c>
      <c r="BC224" s="383" t="str">
        <f>IF(AZ224&lt;&gt;"",IF(AZ224&gt;BB224,IF(AZ225&gt;BB225,"○",IF(AZ226&gt;BB226,"○","×")),IF(AZ225&gt;BB225,IF(AZ226&gt;BB226,"○","×"),"×")),"")</f>
        <v>○</v>
      </c>
      <c r="BD224" s="60">
        <v>11</v>
      </c>
      <c r="BE224" s="25" t="str">
        <f aca="true" t="shared" si="69" ref="BE224:BE232">IF(BD224="","","-")</f>
        <v>-</v>
      </c>
      <c r="BF224" s="56">
        <v>15</v>
      </c>
      <c r="BG224" s="386" t="str">
        <f>IF(BD224&lt;&gt;"",IF(BD224&gt;BF224,IF(BD225&gt;BF225,"○",IF(BD226&gt;BF226,"○","×")),IF(BD225&gt;BF225,IF(BD226&gt;BF226,"○","×"),"×")),"")</f>
        <v>×</v>
      </c>
      <c r="BH224" s="387" t="s">
        <v>450</v>
      </c>
      <c r="BI224" s="388"/>
      <c r="BJ224" s="388"/>
      <c r="BK224" s="389"/>
      <c r="BL224" s="38"/>
      <c r="BM224" s="250"/>
      <c r="BN224" s="3"/>
      <c r="BO224" s="251"/>
      <c r="BP224" s="252"/>
      <c r="BQ224" s="253"/>
      <c r="BR224" s="3"/>
      <c r="BS224" s="3"/>
      <c r="BT224" s="254"/>
    </row>
    <row r="225" spans="1:72" ht="9" customHeight="1">
      <c r="A225" s="38"/>
      <c r="B225" s="99" t="s">
        <v>306</v>
      </c>
      <c r="C225" s="100" t="s">
        <v>221</v>
      </c>
      <c r="D225" s="381"/>
      <c r="E225" s="352"/>
      <c r="F225" s="352"/>
      <c r="G225" s="353"/>
      <c r="H225" s="54">
        <v>8</v>
      </c>
      <c r="I225" s="24" t="str">
        <f>IF(H225="","","-")</f>
        <v>-</v>
      </c>
      <c r="J225" s="57">
        <v>15</v>
      </c>
      <c r="K225" s="384"/>
      <c r="L225" s="54"/>
      <c r="M225" s="24">
        <f t="shared" si="66"/>
      </c>
      <c r="N225" s="56"/>
      <c r="O225" s="384"/>
      <c r="P225" s="54">
        <v>15</v>
      </c>
      <c r="Q225" s="24" t="str">
        <f t="shared" si="67"/>
        <v>-</v>
      </c>
      <c r="R225" s="56">
        <v>2</v>
      </c>
      <c r="S225" s="357"/>
      <c r="T225" s="304"/>
      <c r="U225" s="301"/>
      <c r="V225" s="301"/>
      <c r="W225" s="298"/>
      <c r="X225" s="38"/>
      <c r="Y225" s="250">
        <f>COUNTIF(D224:S226,"○")</f>
        <v>1</v>
      </c>
      <c r="Z225" s="3">
        <f>COUNTIF(D224:S226,"×")</f>
        <v>1</v>
      </c>
      <c r="AA225" s="255">
        <f>(IF((D224&gt;F224),1,0))+(IF((D225&gt;F225),1,0))+(IF((D226&gt;F226),1,0))+(IF((H224&gt;J224),1,0))+(IF((H225&gt;J225),1,0))+(IF((H226&gt;J226),1,0))+(IF((L224&gt;N224),1,0))+(IF((L225&gt;N225),1,0))+(IF((L226&gt;N226),1,0))+(IF((P224&gt;R224),1,0))+(IF((P225&gt;R225),1,0))+(IF((P226&gt;R226),1,0))</f>
        <v>2</v>
      </c>
      <c r="AB225" s="256">
        <f>(IF((D224&lt;F224),1,0))+(IF((D225&lt;F225),1,0))+(IF((D226&lt;F226),1,0))+(IF((H224&lt;J224),1,0))+(IF((H225&lt;J225),1,0))+(IF((H226&lt;J226),1,0))+(IF((L224&lt;N224),1,0))+(IF((L225&lt;N225),1,0))+(IF((L226&lt;N226),1,0))+(IF((P224&lt;R224),1,0))+(IF((P225&lt;R225),1,0))+(IF((P226&lt;R226),1,0))</f>
        <v>2</v>
      </c>
      <c r="AC225" s="257">
        <f>AA225-AB225</f>
        <v>0</v>
      </c>
      <c r="AD225" s="3">
        <f>SUM(D224:D226,H224:H226,L224:L226,P224:P226)</f>
        <v>50</v>
      </c>
      <c r="AE225" s="3">
        <f>SUM(F224:F226,J224:J226,N224:N226,R224:R226)</f>
        <v>42</v>
      </c>
      <c r="AF225" s="254">
        <f>AD225-AE225</f>
        <v>8</v>
      </c>
      <c r="AG225" s="38"/>
      <c r="AH225" s="38"/>
      <c r="AI225" s="299" t="s">
        <v>288</v>
      </c>
      <c r="AJ225" s="300"/>
      <c r="AK225" s="300"/>
      <c r="AL225" s="300"/>
      <c r="AM225" s="297" t="s">
        <v>287</v>
      </c>
      <c r="AN225" s="297"/>
      <c r="AO225" s="297"/>
      <c r="AP225" s="297"/>
      <c r="AQ225" s="320"/>
      <c r="AR225" s="381"/>
      <c r="AS225" s="352"/>
      <c r="AT225" s="352"/>
      <c r="AU225" s="353"/>
      <c r="AV225" s="54">
        <v>9</v>
      </c>
      <c r="AW225" s="24" t="str">
        <f>IF(AV225="","","-")</f>
        <v>-</v>
      </c>
      <c r="AX225" s="57">
        <v>15</v>
      </c>
      <c r="AY225" s="384"/>
      <c r="AZ225" s="54">
        <v>15</v>
      </c>
      <c r="BA225" s="24" t="str">
        <f t="shared" si="68"/>
        <v>-</v>
      </c>
      <c r="BB225" s="56">
        <v>6</v>
      </c>
      <c r="BC225" s="384"/>
      <c r="BD225" s="54">
        <v>11</v>
      </c>
      <c r="BE225" s="24" t="str">
        <f t="shared" si="69"/>
        <v>-</v>
      </c>
      <c r="BF225" s="56">
        <v>15</v>
      </c>
      <c r="BG225" s="357"/>
      <c r="BH225" s="304"/>
      <c r="BI225" s="301"/>
      <c r="BJ225" s="301"/>
      <c r="BK225" s="298"/>
      <c r="BL225" s="38"/>
      <c r="BM225" s="250">
        <f>COUNTIF(AR224:BG226,"○")</f>
        <v>1</v>
      </c>
      <c r="BN225" s="3">
        <f>COUNTIF(AR224:BG226,"×")</f>
        <v>2</v>
      </c>
      <c r="BO225" s="255">
        <f>(IF((AR224&gt;AT224),1,0))+(IF((AR225&gt;AT225),1,0))+(IF((AR226&gt;AT226),1,0))+(IF((AV224&gt;AX224),1,0))+(IF((AV225&gt;AX225),1,0))+(IF((AV226&gt;AX226),1,0))+(IF((AZ224&gt;BB224),1,0))+(IF((AZ225&gt;BB225),1,0))+(IF((AZ226&gt;BB226),1,0))+(IF((BD224&gt;BF224),1,0))+(IF((BD225&gt;BF225),1,0))+(IF((BD226&gt;BF226),1,0))</f>
        <v>2</v>
      </c>
      <c r="BP225" s="256">
        <f>(IF((AR224&lt;AT224),1,0))+(IF((AR225&lt;AT225),1,0))+(IF((AR226&lt;AT226),1,0))+(IF((AV224&lt;AX224),1,0))+(IF((AV225&lt;AX225),1,0))+(IF((AV226&lt;AX226),1,0))+(IF((AZ224&lt;BB224),1,0))+(IF((AZ225&lt;BB225),1,0))+(IF((AZ226&lt;BB226),1,0))+(IF((BD224&lt;BF224),1,0))+(IF((BD225&lt;BF225),1,0))+(IF((BD226&lt;BF226),1,0))</f>
        <v>5</v>
      </c>
      <c r="BQ225" s="257">
        <f>BO225-BP225</f>
        <v>-3</v>
      </c>
      <c r="BR225" s="3">
        <f>SUM(AR224:AR226,AV224:AV226,AZ224:AZ226,BD224:BD226)</f>
        <v>81</v>
      </c>
      <c r="BS225" s="3">
        <f>SUM(AT224:AT226,AX224:AX226,BB224:BB226,BF224:BF226)</f>
        <v>92</v>
      </c>
      <c r="BT225" s="254">
        <f>BR225-BS225</f>
        <v>-11</v>
      </c>
    </row>
    <row r="226" spans="1:72" ht="9" customHeight="1">
      <c r="A226" s="38"/>
      <c r="B226" s="118"/>
      <c r="C226" s="106" t="s">
        <v>28</v>
      </c>
      <c r="D226" s="382"/>
      <c r="E226" s="355"/>
      <c r="F226" s="355"/>
      <c r="G226" s="356"/>
      <c r="H226" s="55"/>
      <c r="I226" s="24">
        <f>IF(H226="","","-")</f>
      </c>
      <c r="J226" s="58"/>
      <c r="K226" s="385"/>
      <c r="L226" s="55"/>
      <c r="M226" s="26">
        <f t="shared" si="66"/>
      </c>
      <c r="N226" s="58"/>
      <c r="O226" s="384"/>
      <c r="P226" s="55"/>
      <c r="Q226" s="26">
        <f t="shared" si="67"/>
      </c>
      <c r="R226" s="58"/>
      <c r="S226" s="357"/>
      <c r="T226" s="17">
        <f>Y225</f>
        <v>1</v>
      </c>
      <c r="U226" s="18" t="s">
        <v>19</v>
      </c>
      <c r="V226" s="18">
        <f>Z225</f>
        <v>1</v>
      </c>
      <c r="W226" s="19" t="s">
        <v>7</v>
      </c>
      <c r="X226" s="38"/>
      <c r="Y226" s="250"/>
      <c r="Z226" s="3"/>
      <c r="AA226" s="250"/>
      <c r="AB226" s="3"/>
      <c r="AC226" s="254"/>
      <c r="AD226" s="3"/>
      <c r="AE226" s="3"/>
      <c r="AF226" s="254"/>
      <c r="AG226" s="38"/>
      <c r="AH226" s="38"/>
      <c r="AI226" s="321"/>
      <c r="AJ226" s="322"/>
      <c r="AK226" s="322"/>
      <c r="AL226" s="322"/>
      <c r="AM226" s="322" t="s">
        <v>30</v>
      </c>
      <c r="AN226" s="322"/>
      <c r="AO226" s="322"/>
      <c r="AP226" s="322"/>
      <c r="AQ226" s="323"/>
      <c r="AR226" s="382"/>
      <c r="AS226" s="355"/>
      <c r="AT226" s="355"/>
      <c r="AU226" s="356"/>
      <c r="AV226" s="55"/>
      <c r="AW226" s="24">
        <f>IF(AV226="","","-")</f>
      </c>
      <c r="AX226" s="58"/>
      <c r="AY226" s="385"/>
      <c r="AZ226" s="55">
        <v>15</v>
      </c>
      <c r="BA226" s="26" t="str">
        <f t="shared" si="68"/>
        <v>-</v>
      </c>
      <c r="BB226" s="58">
        <v>11</v>
      </c>
      <c r="BC226" s="384"/>
      <c r="BD226" s="55"/>
      <c r="BE226" s="26">
        <f t="shared" si="69"/>
      </c>
      <c r="BF226" s="58"/>
      <c r="BG226" s="357"/>
      <c r="BH226" s="17">
        <f>BM225</f>
        <v>1</v>
      </c>
      <c r="BI226" s="18" t="s">
        <v>19</v>
      </c>
      <c r="BJ226" s="18">
        <f>BN225</f>
        <v>2</v>
      </c>
      <c r="BK226" s="19" t="s">
        <v>7</v>
      </c>
      <c r="BL226" s="38"/>
      <c r="BM226" s="250"/>
      <c r="BN226" s="3"/>
      <c r="BO226" s="250"/>
      <c r="BP226" s="3"/>
      <c r="BQ226" s="254"/>
      <c r="BR226" s="3"/>
      <c r="BS226" s="3"/>
      <c r="BT226" s="254"/>
    </row>
    <row r="227" spans="1:72" ht="9" customHeight="1">
      <c r="A227" s="38"/>
      <c r="B227" s="99" t="s">
        <v>307</v>
      </c>
      <c r="C227" s="100" t="s">
        <v>37</v>
      </c>
      <c r="D227" s="27">
        <f>IF(J224="","",J224)</f>
        <v>15</v>
      </c>
      <c r="E227" s="24" t="str">
        <f aca="true" t="shared" si="70" ref="E227:E235">IF(D227="","","-")</f>
        <v>-</v>
      </c>
      <c r="F227" s="28">
        <f>IF(H224="","",H224)</f>
        <v>12</v>
      </c>
      <c r="G227" s="345" t="str">
        <f>IF(K224="","",IF(K224="○","×",IF(K224="×","○")))</f>
        <v>○</v>
      </c>
      <c r="H227" s="348"/>
      <c r="I227" s="349"/>
      <c r="J227" s="349"/>
      <c r="K227" s="350"/>
      <c r="L227" s="54"/>
      <c r="M227" s="24">
        <f t="shared" si="66"/>
      </c>
      <c r="N227" s="56"/>
      <c r="O227" s="406">
        <f>IF(L227&lt;&gt;"",IF(L227&gt;N227,IF(L228&gt;N228,"○",IF(L229&gt;N229,"○","×")),IF(L228&gt;N228,IF(L229&gt;N229,"○","×"),"×")),"")</f>
      </c>
      <c r="P227" s="54">
        <v>15</v>
      </c>
      <c r="Q227" s="24" t="str">
        <f t="shared" si="67"/>
        <v>-</v>
      </c>
      <c r="R227" s="56">
        <v>6</v>
      </c>
      <c r="S227" s="365" t="str">
        <f>IF(P227&lt;&gt;"",IF(P227&gt;R227,IF(P228&gt;R228,"○",IF(P229&gt;R229,"○","×")),IF(P228&gt;R228,IF(P229&gt;R229,"○","×"),"×")),"")</f>
        <v>○</v>
      </c>
      <c r="T227" s="311" t="s">
        <v>21</v>
      </c>
      <c r="U227" s="302"/>
      <c r="V227" s="302"/>
      <c r="W227" s="303"/>
      <c r="X227" s="38"/>
      <c r="Y227" s="251"/>
      <c r="Z227" s="252"/>
      <c r="AA227" s="251"/>
      <c r="AB227" s="252"/>
      <c r="AC227" s="253"/>
      <c r="AD227" s="252"/>
      <c r="AE227" s="252"/>
      <c r="AF227" s="253"/>
      <c r="AG227" s="38"/>
      <c r="AH227" s="38"/>
      <c r="AI227" s="324" t="s">
        <v>289</v>
      </c>
      <c r="AJ227" s="325"/>
      <c r="AK227" s="325"/>
      <c r="AL227" s="325"/>
      <c r="AM227" s="326" t="s">
        <v>290</v>
      </c>
      <c r="AN227" s="326"/>
      <c r="AO227" s="326"/>
      <c r="AP227" s="326"/>
      <c r="AQ227" s="327"/>
      <c r="AR227" s="27">
        <f>IF(AX224="","",AX224)</f>
        <v>15</v>
      </c>
      <c r="AS227" s="24" t="str">
        <f aca="true" t="shared" si="71" ref="AS227:AS235">IF(AR227="","","-")</f>
        <v>-</v>
      </c>
      <c r="AT227" s="28">
        <f>IF(AV224="","",AV224)</f>
        <v>10</v>
      </c>
      <c r="AU227" s="345" t="str">
        <f>IF(AY224="","",IF(AY224="○","×",IF(AY224="×","○")))</f>
        <v>○</v>
      </c>
      <c r="AV227" s="348"/>
      <c r="AW227" s="349"/>
      <c r="AX227" s="349"/>
      <c r="AY227" s="350"/>
      <c r="AZ227" s="54">
        <v>15</v>
      </c>
      <c r="BA227" s="24" t="str">
        <f t="shared" si="68"/>
        <v>-</v>
      </c>
      <c r="BB227" s="56">
        <v>10</v>
      </c>
      <c r="BC227" s="406" t="str">
        <f>IF(AZ227&lt;&gt;"",IF(AZ227&gt;BB227,IF(AZ228&gt;BB228,"○",IF(AZ229&gt;BB229,"○","×")),IF(AZ228&gt;BB228,IF(AZ229&gt;BB229,"○","×"),"×")),"")</f>
        <v>○</v>
      </c>
      <c r="BD227" s="54">
        <v>13</v>
      </c>
      <c r="BE227" s="24" t="str">
        <f t="shared" si="69"/>
        <v>-</v>
      </c>
      <c r="BF227" s="56">
        <v>15</v>
      </c>
      <c r="BG227" s="365" t="str">
        <f>IF(BD227&lt;&gt;"",IF(BD227&gt;BF227,IF(BD228&gt;BF228,"○",IF(BD229&gt;BF229,"○","×")),IF(BD228&gt;BF228,IF(BD229&gt;BF229,"○","×"),"×")),"")</f>
        <v>×</v>
      </c>
      <c r="BH227" s="311" t="s">
        <v>449</v>
      </c>
      <c r="BI227" s="302"/>
      <c r="BJ227" s="302"/>
      <c r="BK227" s="303"/>
      <c r="BL227" s="38"/>
      <c r="BM227" s="251"/>
      <c r="BN227" s="252"/>
      <c r="BO227" s="251"/>
      <c r="BP227" s="252"/>
      <c r="BQ227" s="253"/>
      <c r="BR227" s="252"/>
      <c r="BS227" s="252"/>
      <c r="BT227" s="253"/>
    </row>
    <row r="228" spans="1:72" ht="9" customHeight="1">
      <c r="A228" s="38"/>
      <c r="B228" s="99" t="s">
        <v>308</v>
      </c>
      <c r="C228" s="100" t="s">
        <v>37</v>
      </c>
      <c r="D228" s="27">
        <f>IF(J225="","",J225)</f>
        <v>15</v>
      </c>
      <c r="E228" s="24" t="str">
        <f t="shared" si="70"/>
        <v>-</v>
      </c>
      <c r="F228" s="28">
        <f>IF(H225="","",H225)</f>
        <v>8</v>
      </c>
      <c r="G228" s="346" t="str">
        <f>IF(I225="","",I225)</f>
        <v>-</v>
      </c>
      <c r="H228" s="351"/>
      <c r="I228" s="352"/>
      <c r="J228" s="352"/>
      <c r="K228" s="353"/>
      <c r="L228" s="54"/>
      <c r="M228" s="24">
        <f t="shared" si="66"/>
      </c>
      <c r="N228" s="56"/>
      <c r="O228" s="384"/>
      <c r="P228" s="54">
        <v>15</v>
      </c>
      <c r="Q228" s="24" t="str">
        <f t="shared" si="67"/>
        <v>-</v>
      </c>
      <c r="R228" s="56">
        <v>3</v>
      </c>
      <c r="S228" s="357"/>
      <c r="T228" s="304"/>
      <c r="U228" s="301"/>
      <c r="V228" s="301"/>
      <c r="W228" s="298"/>
      <c r="X228" s="38"/>
      <c r="Y228" s="250">
        <f>COUNTIF(D227:S229,"○")</f>
        <v>2</v>
      </c>
      <c r="Z228" s="3">
        <f>COUNTIF(D227:S229,"×")</f>
        <v>0</v>
      </c>
      <c r="AA228" s="255">
        <f>(IF((D227&gt;F227),1,0))+(IF((D228&gt;F228),1,0))+(IF((D229&gt;F229),1,0))+(IF((H227&gt;J227),1,0))+(IF((H228&gt;J228),1,0))+(IF((H229&gt;J229),1,0))+(IF((L227&gt;N227),1,0))+(IF((L228&gt;N228),1,0))+(IF((L229&gt;N229),1,0))+(IF((P227&gt;R227),1,0))+(IF((P228&gt;R228),1,0))+(IF((P229&gt;R229),1,0))</f>
        <v>4</v>
      </c>
      <c r="AB228" s="256">
        <f>(IF((D227&lt;F227),1,0))+(IF((D228&lt;F228),1,0))+(IF((D229&lt;F229),1,0))+(IF((H227&lt;J227),1,0))+(IF((H228&lt;J228),1,0))+(IF((H229&lt;J229),1,0))+(IF((L227&lt;N227),1,0))+(IF((L228&lt;N228),1,0))+(IF((L229&lt;N229),1,0))+(IF((P227&lt;R227),1,0))+(IF((P228&lt;R228),1,0))+(IF((P229&lt;R229),1,0))</f>
        <v>0</v>
      </c>
      <c r="AC228" s="257">
        <f>AA228-AB228</f>
        <v>4</v>
      </c>
      <c r="AD228" s="3">
        <f>SUM(D227:D229,H227:H229,L227:L229,P227:P229)</f>
        <v>60</v>
      </c>
      <c r="AE228" s="3">
        <f>SUM(F227:F229,J227:J229,N227:N229,R227:R229)</f>
        <v>29</v>
      </c>
      <c r="AF228" s="254">
        <f>AD228-AE228</f>
        <v>31</v>
      </c>
      <c r="AG228" s="38"/>
      <c r="AH228" s="38"/>
      <c r="AI228" s="299" t="s">
        <v>291</v>
      </c>
      <c r="AJ228" s="300"/>
      <c r="AK228" s="300"/>
      <c r="AL228" s="300"/>
      <c r="AM228" s="297" t="s">
        <v>290</v>
      </c>
      <c r="AN228" s="297"/>
      <c r="AO228" s="297"/>
      <c r="AP228" s="297"/>
      <c r="AQ228" s="320"/>
      <c r="AR228" s="27">
        <f>IF(AX225="","",AX225)</f>
        <v>15</v>
      </c>
      <c r="AS228" s="24" t="str">
        <f t="shared" si="71"/>
        <v>-</v>
      </c>
      <c r="AT228" s="28">
        <f>IF(AV225="","",AV225)</f>
        <v>9</v>
      </c>
      <c r="AU228" s="346" t="str">
        <f>IF(AW225="","",AW225)</f>
        <v>-</v>
      </c>
      <c r="AV228" s="351"/>
      <c r="AW228" s="352"/>
      <c r="AX228" s="352"/>
      <c r="AY228" s="353"/>
      <c r="AZ228" s="54">
        <v>15</v>
      </c>
      <c r="BA228" s="24" t="str">
        <f t="shared" si="68"/>
        <v>-</v>
      </c>
      <c r="BB228" s="56">
        <v>10</v>
      </c>
      <c r="BC228" s="384"/>
      <c r="BD228" s="54">
        <v>13</v>
      </c>
      <c r="BE228" s="24" t="str">
        <f t="shared" si="69"/>
        <v>-</v>
      </c>
      <c r="BF228" s="56">
        <v>15</v>
      </c>
      <c r="BG228" s="357"/>
      <c r="BH228" s="304"/>
      <c r="BI228" s="301"/>
      <c r="BJ228" s="301"/>
      <c r="BK228" s="298"/>
      <c r="BL228" s="38"/>
      <c r="BM228" s="250">
        <f>COUNTIF(AR227:BG229,"○")</f>
        <v>2</v>
      </c>
      <c r="BN228" s="3">
        <f>COUNTIF(AR227:BG229,"×")</f>
        <v>1</v>
      </c>
      <c r="BO228" s="255">
        <f>(IF((AR227&gt;AT227),1,0))+(IF((AR228&gt;AT228),1,0))+(IF((AR229&gt;AT229),1,0))+(IF((AV227&gt;AX227),1,0))+(IF((AV228&gt;AX228),1,0))+(IF((AV229&gt;AX229),1,0))+(IF((AZ227&gt;BB227),1,0))+(IF((AZ228&gt;BB228),1,0))+(IF((AZ229&gt;BB229),1,0))+(IF((BD227&gt;BF227),1,0))+(IF((BD228&gt;BF228),1,0))+(IF((BD229&gt;BF229),1,0))</f>
        <v>4</v>
      </c>
      <c r="BP228" s="256">
        <f>(IF((AR227&lt;AT227),1,0))+(IF((AR228&lt;AT228),1,0))+(IF((AR229&lt;AT229),1,0))+(IF((AV227&lt;AX227),1,0))+(IF((AV228&lt;AX228),1,0))+(IF((AV229&lt;AX229),1,0))+(IF((AZ227&lt;BB227),1,0))+(IF((AZ228&lt;BB228),1,0))+(IF((AZ229&lt;BB229),1,0))+(IF((BD227&lt;BF227),1,0))+(IF((BD228&lt;BF228),1,0))+(IF((BD229&lt;BF229),1,0))</f>
        <v>2</v>
      </c>
      <c r="BQ228" s="257">
        <f>BO228-BP228</f>
        <v>2</v>
      </c>
      <c r="BR228" s="3">
        <f>SUM(AR227:AR229,AV227:AV229,AZ227:AZ229,BD227:BD229)</f>
        <v>86</v>
      </c>
      <c r="BS228" s="3">
        <f>SUM(AT227:AT229,AX227:AX229,BB227:BB229,BF227:BF229)</f>
        <v>69</v>
      </c>
      <c r="BT228" s="254">
        <f>BR228-BS228</f>
        <v>17</v>
      </c>
    </row>
    <row r="229" spans="1:72" ht="9" customHeight="1">
      <c r="A229" s="38"/>
      <c r="B229" s="99"/>
      <c r="C229" s="119" t="s">
        <v>29</v>
      </c>
      <c r="D229" s="30">
        <f>IF(J226="","",J226)</f>
      </c>
      <c r="E229" s="24">
        <f t="shared" si="70"/>
      </c>
      <c r="F229" s="31">
        <f>IF(H226="","",H226)</f>
      </c>
      <c r="G229" s="347">
        <f>IF(I226="","",I226)</f>
      </c>
      <c r="H229" s="354"/>
      <c r="I229" s="355"/>
      <c r="J229" s="355"/>
      <c r="K229" s="356"/>
      <c r="L229" s="55"/>
      <c r="M229" s="24">
        <f t="shared" si="66"/>
      </c>
      <c r="N229" s="58"/>
      <c r="O229" s="385"/>
      <c r="P229" s="55"/>
      <c r="Q229" s="26">
        <f t="shared" si="67"/>
      </c>
      <c r="R229" s="58"/>
      <c r="S229" s="358"/>
      <c r="T229" s="17">
        <f>Y228</f>
        <v>2</v>
      </c>
      <c r="U229" s="18" t="s">
        <v>19</v>
      </c>
      <c r="V229" s="18">
        <f>Z228</f>
        <v>0</v>
      </c>
      <c r="W229" s="19" t="s">
        <v>7</v>
      </c>
      <c r="X229" s="38"/>
      <c r="Y229" s="258"/>
      <c r="Z229" s="259"/>
      <c r="AA229" s="258"/>
      <c r="AB229" s="259"/>
      <c r="AC229" s="260"/>
      <c r="AD229" s="259"/>
      <c r="AE229" s="259"/>
      <c r="AF229" s="260"/>
      <c r="AG229" s="38"/>
      <c r="AH229" s="38"/>
      <c r="AI229" s="359"/>
      <c r="AJ229" s="360"/>
      <c r="AK229" s="360"/>
      <c r="AL229" s="360"/>
      <c r="AM229" s="360" t="s">
        <v>30</v>
      </c>
      <c r="AN229" s="360"/>
      <c r="AO229" s="360"/>
      <c r="AP229" s="360"/>
      <c r="AQ229" s="361"/>
      <c r="AR229" s="30">
        <f>IF(AX226="","",AX226)</f>
      </c>
      <c r="AS229" s="24">
        <f t="shared" si="71"/>
      </c>
      <c r="AT229" s="31">
        <f>IF(AV226="","",AV226)</f>
      </c>
      <c r="AU229" s="347">
        <f>IF(AW226="","",AW226)</f>
      </c>
      <c r="AV229" s="354"/>
      <c r="AW229" s="355"/>
      <c r="AX229" s="355"/>
      <c r="AY229" s="356"/>
      <c r="AZ229" s="55"/>
      <c r="BA229" s="24">
        <f t="shared" si="68"/>
      </c>
      <c r="BB229" s="58"/>
      <c r="BC229" s="385"/>
      <c r="BD229" s="55"/>
      <c r="BE229" s="26">
        <f t="shared" si="69"/>
      </c>
      <c r="BF229" s="58"/>
      <c r="BG229" s="358"/>
      <c r="BH229" s="17">
        <f>BM228</f>
        <v>2</v>
      </c>
      <c r="BI229" s="18" t="s">
        <v>19</v>
      </c>
      <c r="BJ229" s="18">
        <f>BN228</f>
        <v>1</v>
      </c>
      <c r="BK229" s="19" t="s">
        <v>7</v>
      </c>
      <c r="BL229" s="38"/>
      <c r="BM229" s="258"/>
      <c r="BN229" s="259"/>
      <c r="BO229" s="258"/>
      <c r="BP229" s="259"/>
      <c r="BQ229" s="260"/>
      <c r="BR229" s="259"/>
      <c r="BS229" s="259"/>
      <c r="BT229" s="260"/>
    </row>
    <row r="230" spans="1:72" ht="9" customHeight="1">
      <c r="A230" s="38"/>
      <c r="B230" s="228" t="s">
        <v>309</v>
      </c>
      <c r="C230" s="229" t="s">
        <v>313</v>
      </c>
      <c r="D230" s="27">
        <f>IF(N224="","",N224)</f>
      </c>
      <c r="E230" s="29">
        <f t="shared" si="70"/>
      </c>
      <c r="F230" s="28">
        <f>IF(L224="","",L224)</f>
      </c>
      <c r="G230" s="345">
        <f>IF(O224="","",IF(O224="○","×",IF(O224="×","○")))</f>
      </c>
      <c r="H230" s="5">
        <f>IF(N227="","",N227)</f>
      </c>
      <c r="I230" s="24">
        <f aca="true" t="shared" si="72" ref="I230:I235">IF(H230="","","-")</f>
      </c>
      <c r="J230" s="28">
        <f>IF(L227="","",L227)</f>
      </c>
      <c r="K230" s="345">
        <f>IF(O227="","",IF(O227="○","×",IF(O227="×","○")))</f>
      </c>
      <c r="L230" s="348"/>
      <c r="M230" s="349"/>
      <c r="N230" s="349"/>
      <c r="O230" s="350"/>
      <c r="P230" s="54"/>
      <c r="Q230" s="24">
        <f t="shared" si="67"/>
      </c>
      <c r="R230" s="56"/>
      <c r="S230" s="357">
        <f>IF(P230&lt;&gt;"",IF(P230&gt;R230,IF(P231&gt;R231,"○",IF(P232&gt;R232,"○","×")),IF(P231&gt;R231,IF(P232&gt;R232,"○","×"),"×")),"")</f>
      </c>
      <c r="T230" s="476" t="s">
        <v>378</v>
      </c>
      <c r="U230" s="477"/>
      <c r="V230" s="477"/>
      <c r="W230" s="478"/>
      <c r="X230" s="38"/>
      <c r="Y230" s="250"/>
      <c r="Z230" s="3"/>
      <c r="AA230" s="250"/>
      <c r="AB230" s="3"/>
      <c r="AC230" s="254"/>
      <c r="AD230" s="3"/>
      <c r="AE230" s="3"/>
      <c r="AF230" s="254"/>
      <c r="AG230" s="38"/>
      <c r="AH230" s="38"/>
      <c r="AI230" s="299" t="s">
        <v>292</v>
      </c>
      <c r="AJ230" s="300"/>
      <c r="AK230" s="300"/>
      <c r="AL230" s="300"/>
      <c r="AM230" s="297" t="s">
        <v>293</v>
      </c>
      <c r="AN230" s="297"/>
      <c r="AO230" s="297"/>
      <c r="AP230" s="297"/>
      <c r="AQ230" s="320"/>
      <c r="AR230" s="27">
        <f>IF(BB224="","",BB224)</f>
        <v>15</v>
      </c>
      <c r="AS230" s="29" t="str">
        <f t="shared" si="71"/>
        <v>-</v>
      </c>
      <c r="AT230" s="28">
        <f>IF(AZ224="","",AZ224)</f>
        <v>10</v>
      </c>
      <c r="AU230" s="345" t="str">
        <f>IF(BC224="","",IF(BC224="○","×",IF(BC224="×","○")))</f>
        <v>×</v>
      </c>
      <c r="AV230" s="5">
        <f>IF(BB227="","",BB227)</f>
        <v>10</v>
      </c>
      <c r="AW230" s="24" t="str">
        <f aca="true" t="shared" si="73" ref="AW230:AW235">IF(AV230="","","-")</f>
        <v>-</v>
      </c>
      <c r="AX230" s="28">
        <f>IF(AZ227="","",AZ227)</f>
        <v>15</v>
      </c>
      <c r="AY230" s="345" t="str">
        <f>IF(BC227="","",IF(BC227="○","×",IF(BC227="×","○")))</f>
        <v>×</v>
      </c>
      <c r="AZ230" s="348"/>
      <c r="BA230" s="349"/>
      <c r="BB230" s="349"/>
      <c r="BC230" s="350"/>
      <c r="BD230" s="54">
        <v>7</v>
      </c>
      <c r="BE230" s="24" t="str">
        <f t="shared" si="69"/>
        <v>-</v>
      </c>
      <c r="BF230" s="56">
        <v>15</v>
      </c>
      <c r="BG230" s="357" t="str">
        <f>IF(BD230&lt;&gt;"",IF(BD230&gt;BF230,IF(BD231&gt;BF231,"○",IF(BD232&gt;BF232,"○","×")),IF(BD231&gt;BF231,IF(BD232&gt;BF232,"○","×"),"×")),"")</f>
        <v>×</v>
      </c>
      <c r="BH230" s="311" t="s">
        <v>412</v>
      </c>
      <c r="BI230" s="302"/>
      <c r="BJ230" s="302"/>
      <c r="BK230" s="303"/>
      <c r="BL230" s="38"/>
      <c r="BM230" s="250"/>
      <c r="BN230" s="3"/>
      <c r="BO230" s="250"/>
      <c r="BP230" s="3"/>
      <c r="BQ230" s="254"/>
      <c r="BR230" s="3"/>
      <c r="BS230" s="3"/>
      <c r="BT230" s="254"/>
    </row>
    <row r="231" spans="1:72" ht="9" customHeight="1">
      <c r="A231" s="38"/>
      <c r="B231" s="212" t="s">
        <v>310</v>
      </c>
      <c r="C231" s="213" t="s">
        <v>314</v>
      </c>
      <c r="D231" s="27">
        <f>IF(N225="","",N225)</f>
      </c>
      <c r="E231" s="24">
        <f t="shared" si="70"/>
      </c>
      <c r="F231" s="28">
        <f>IF(L225="","",L225)</f>
      </c>
      <c r="G231" s="346">
        <f>IF(I228="","",I228)</f>
      </c>
      <c r="H231" s="5">
        <f>IF(N228="","",N228)</f>
      </c>
      <c r="I231" s="24">
        <f t="shared" si="72"/>
      </c>
      <c r="J231" s="28">
        <f>IF(L228="","",L228)</f>
      </c>
      <c r="K231" s="346">
        <f>IF(M228="","",M228)</f>
      </c>
      <c r="L231" s="351"/>
      <c r="M231" s="352"/>
      <c r="N231" s="352"/>
      <c r="O231" s="353"/>
      <c r="P231" s="54"/>
      <c r="Q231" s="24">
        <f t="shared" si="67"/>
      </c>
      <c r="R231" s="56"/>
      <c r="S231" s="357"/>
      <c r="T231" s="451"/>
      <c r="U231" s="452"/>
      <c r="V231" s="452"/>
      <c r="W231" s="453"/>
      <c r="X231" s="38"/>
      <c r="Y231" s="250">
        <f>COUNTIF(D230:S232,"○")</f>
        <v>0</v>
      </c>
      <c r="Z231" s="3">
        <f>COUNTIF(D230:S232,"×")</f>
        <v>0</v>
      </c>
      <c r="AA231" s="255">
        <f>(IF((D230&gt;F230),1,0))+(IF((D231&gt;F231),1,0))+(IF((D232&gt;F232),1,0))+(IF((H230&gt;J230),1,0))+(IF((H231&gt;J231),1,0))+(IF((H232&gt;J232),1,0))+(IF((L230&gt;N230),1,0))+(IF((L231&gt;N231),1,0))+(IF((L232&gt;N232),1,0))+(IF((P230&gt;R230),1,0))+(IF((P231&gt;R231),1,0))+(IF((P232&gt;R232),1,0))</f>
        <v>0</v>
      </c>
      <c r="AB231" s="256">
        <f>(IF((D230&lt;F230),1,0))+(IF((D231&lt;F231),1,0))+(IF((D232&lt;F232),1,0))+(IF((H230&lt;J230),1,0))+(IF((H231&lt;J231),1,0))+(IF((H232&lt;J232),1,0))+(IF((L230&lt;N230),1,0))+(IF((L231&lt;N231),1,0))+(IF((L232&lt;N232),1,0))+(IF((P230&lt;R230),1,0))+(IF((P231&lt;R231),1,0))+(IF((P232&lt;R232),1,0))</f>
        <v>0</v>
      </c>
      <c r="AC231" s="257">
        <f>AA231-AB231</f>
        <v>0</v>
      </c>
      <c r="AD231" s="3">
        <f>SUM(D230:D232,H230:H232,L230:L232,P230:P232)</f>
        <v>0</v>
      </c>
      <c r="AE231" s="3">
        <f>SUM(F230:F232,J230:J232,N230:N232,R230:R232)</f>
        <v>0</v>
      </c>
      <c r="AF231" s="254">
        <f>AD231-AE231</f>
        <v>0</v>
      </c>
      <c r="AG231" s="38"/>
      <c r="AH231" s="38"/>
      <c r="AI231" s="299" t="s">
        <v>294</v>
      </c>
      <c r="AJ231" s="300"/>
      <c r="AK231" s="300"/>
      <c r="AL231" s="300"/>
      <c r="AM231" s="297" t="s">
        <v>293</v>
      </c>
      <c r="AN231" s="297"/>
      <c r="AO231" s="297"/>
      <c r="AP231" s="297"/>
      <c r="AQ231" s="320"/>
      <c r="AR231" s="27">
        <f>IF(BB225="","",BB225)</f>
        <v>6</v>
      </c>
      <c r="AS231" s="24" t="str">
        <f t="shared" si="71"/>
        <v>-</v>
      </c>
      <c r="AT231" s="28">
        <f>IF(AZ225="","",AZ225)</f>
        <v>15</v>
      </c>
      <c r="AU231" s="346">
        <f>IF(AW228="","",AW228)</f>
      </c>
      <c r="AV231" s="5">
        <f>IF(BB228="","",BB228)</f>
        <v>10</v>
      </c>
      <c r="AW231" s="24" t="str">
        <f t="shared" si="73"/>
        <v>-</v>
      </c>
      <c r="AX231" s="28">
        <f>IF(AZ228="","",AZ228)</f>
        <v>15</v>
      </c>
      <c r="AY231" s="346" t="str">
        <f>IF(BA228="","",BA228)</f>
        <v>-</v>
      </c>
      <c r="AZ231" s="351"/>
      <c r="BA231" s="352"/>
      <c r="BB231" s="352"/>
      <c r="BC231" s="353"/>
      <c r="BD231" s="54">
        <v>14</v>
      </c>
      <c r="BE231" s="24" t="str">
        <f t="shared" si="69"/>
        <v>-</v>
      </c>
      <c r="BF231" s="56">
        <v>15</v>
      </c>
      <c r="BG231" s="357"/>
      <c r="BH231" s="304"/>
      <c r="BI231" s="301"/>
      <c r="BJ231" s="301"/>
      <c r="BK231" s="298"/>
      <c r="BL231" s="38"/>
      <c r="BM231" s="250">
        <f>COUNTIF(AR230:BG232,"○")</f>
        <v>0</v>
      </c>
      <c r="BN231" s="3">
        <f>COUNTIF(AR230:BG232,"×")</f>
        <v>3</v>
      </c>
      <c r="BO231" s="255">
        <f>(IF((AR230&gt;AT230),1,0))+(IF((AR231&gt;AT231),1,0))+(IF((AR232&gt;AT232),1,0))+(IF((AV230&gt;AX230),1,0))+(IF((AV231&gt;AX231),1,0))+(IF((AV232&gt;AX232),1,0))+(IF((AZ230&gt;BB230),1,0))+(IF((AZ231&gt;BB231),1,0))+(IF((AZ232&gt;BB232),1,0))+(IF((BD230&gt;BF230),1,0))+(IF((BD231&gt;BF231),1,0))+(IF((BD232&gt;BF232),1,0))</f>
        <v>1</v>
      </c>
      <c r="BP231" s="256">
        <f>(IF((AR230&lt;AT230),1,0))+(IF((AR231&lt;AT231),1,0))+(IF((AR232&lt;AT232),1,0))+(IF((AV230&lt;AX230),1,0))+(IF((AV231&lt;AX231),1,0))+(IF((AV232&lt;AX232),1,0))+(IF((AZ230&lt;BB230),1,0))+(IF((AZ231&lt;BB231),1,0))+(IF((AZ232&lt;BB232),1,0))+(IF((BD230&lt;BF230),1,0))+(IF((BD231&lt;BF231),1,0))+(IF((BD232&lt;BF232),1,0))</f>
        <v>6</v>
      </c>
      <c r="BQ231" s="257">
        <f>BO231-BP231</f>
        <v>-5</v>
      </c>
      <c r="BR231" s="3">
        <f>SUM(AR230:AR232,AV230:AV232,AZ230:AZ232,BD230:BD232)</f>
        <v>73</v>
      </c>
      <c r="BS231" s="3">
        <f>SUM(AT230:AT232,AX230:AX232,BB230:BB232,BF230:BF232)</f>
        <v>100</v>
      </c>
      <c r="BT231" s="254">
        <f>BR231-BS231</f>
        <v>-27</v>
      </c>
    </row>
    <row r="232" spans="1:72" ht="9" customHeight="1">
      <c r="A232" s="38"/>
      <c r="B232" s="230"/>
      <c r="C232" s="231" t="s">
        <v>29</v>
      </c>
      <c r="D232" s="30">
        <f>IF(N226="","",N226)</f>
      </c>
      <c r="E232" s="26">
        <f t="shared" si="70"/>
      </c>
      <c r="F232" s="31">
        <f>IF(L226="","",L226)</f>
      </c>
      <c r="G232" s="347">
        <f>IF(I229="","",I229)</f>
      </c>
      <c r="H232" s="8">
        <f>IF(N229="","",N229)</f>
      </c>
      <c r="I232" s="24">
        <f t="shared" si="72"/>
      </c>
      <c r="J232" s="31">
        <f>IF(L229="","",L229)</f>
      </c>
      <c r="K232" s="347">
        <f>IF(M229="","",M229)</f>
      </c>
      <c r="L232" s="354"/>
      <c r="M232" s="355"/>
      <c r="N232" s="355"/>
      <c r="O232" s="356"/>
      <c r="P232" s="55"/>
      <c r="Q232" s="24">
        <f t="shared" si="67"/>
      </c>
      <c r="R232" s="58"/>
      <c r="S232" s="358"/>
      <c r="T232" s="17">
        <f>Y231</f>
        <v>0</v>
      </c>
      <c r="U232" s="18" t="s">
        <v>19</v>
      </c>
      <c r="V232" s="18">
        <f>Z231</f>
        <v>0</v>
      </c>
      <c r="W232" s="19" t="s">
        <v>7</v>
      </c>
      <c r="X232" s="38"/>
      <c r="Y232" s="250"/>
      <c r="Z232" s="3"/>
      <c r="AA232" s="250"/>
      <c r="AB232" s="3"/>
      <c r="AC232" s="254"/>
      <c r="AD232" s="3"/>
      <c r="AE232" s="3"/>
      <c r="AF232" s="254"/>
      <c r="AG232" s="38"/>
      <c r="AH232" s="38"/>
      <c r="AI232" s="321"/>
      <c r="AJ232" s="322"/>
      <c r="AK232" s="322"/>
      <c r="AL232" s="322"/>
      <c r="AM232" s="322" t="s">
        <v>30</v>
      </c>
      <c r="AN232" s="322"/>
      <c r="AO232" s="322"/>
      <c r="AP232" s="322"/>
      <c r="AQ232" s="323"/>
      <c r="AR232" s="30">
        <f>IF(BB226="","",BB226)</f>
        <v>11</v>
      </c>
      <c r="AS232" s="26" t="str">
        <f t="shared" si="71"/>
        <v>-</v>
      </c>
      <c r="AT232" s="31">
        <f>IF(AZ226="","",AZ226)</f>
        <v>15</v>
      </c>
      <c r="AU232" s="347">
        <f>IF(AW229="","",AW229)</f>
      </c>
      <c r="AV232" s="8">
        <f>IF(BB229="","",BB229)</f>
      </c>
      <c r="AW232" s="24">
        <f t="shared" si="73"/>
      </c>
      <c r="AX232" s="31">
        <f>IF(AZ229="","",AZ229)</f>
      </c>
      <c r="AY232" s="347">
        <f>IF(BA229="","",BA229)</f>
      </c>
      <c r="AZ232" s="354"/>
      <c r="BA232" s="355"/>
      <c r="BB232" s="355"/>
      <c r="BC232" s="356"/>
      <c r="BD232" s="55"/>
      <c r="BE232" s="24">
        <f t="shared" si="69"/>
      </c>
      <c r="BF232" s="58"/>
      <c r="BG232" s="358"/>
      <c r="BH232" s="17">
        <f>BM231</f>
        <v>0</v>
      </c>
      <c r="BI232" s="18" t="s">
        <v>19</v>
      </c>
      <c r="BJ232" s="18">
        <f>BN231</f>
        <v>3</v>
      </c>
      <c r="BK232" s="19" t="s">
        <v>7</v>
      </c>
      <c r="BL232" s="38"/>
      <c r="BM232" s="250"/>
      <c r="BN232" s="3"/>
      <c r="BO232" s="250"/>
      <c r="BP232" s="3"/>
      <c r="BQ232" s="254"/>
      <c r="BR232" s="3"/>
      <c r="BS232" s="3"/>
      <c r="BT232" s="254"/>
    </row>
    <row r="233" spans="1:72" ht="9" customHeight="1">
      <c r="A233" s="38"/>
      <c r="B233" s="11" t="s">
        <v>311</v>
      </c>
      <c r="C233" s="91" t="s">
        <v>36</v>
      </c>
      <c r="D233" s="27">
        <f>IF(R224="","",R224)</f>
        <v>10</v>
      </c>
      <c r="E233" s="24" t="str">
        <f t="shared" si="70"/>
        <v>-</v>
      </c>
      <c r="F233" s="28">
        <f>IF(P224="","",P224)</f>
        <v>15</v>
      </c>
      <c r="G233" s="445" t="str">
        <f>IF(S224="","",IF(S224="○","×",IF(S224="×","○")))</f>
        <v>×</v>
      </c>
      <c r="H233" s="5">
        <f>IF(R227="","",R227)</f>
        <v>6</v>
      </c>
      <c r="I233" s="29" t="str">
        <f t="shared" si="72"/>
        <v>-</v>
      </c>
      <c r="J233" s="28">
        <f>IF(P227="","",P227)</f>
        <v>15</v>
      </c>
      <c r="K233" s="445" t="str">
        <f>IF(S227="","",IF(S227="○","×",IF(S227="×","○")))</f>
        <v>×</v>
      </c>
      <c r="L233" s="13">
        <f>IF(R230="","",R230)</f>
      </c>
      <c r="M233" s="24">
        <f>IF(L233="","","-")</f>
      </c>
      <c r="N233" s="33">
        <f>IF(P230="","",P230)</f>
      </c>
      <c r="O233" s="445">
        <f>IF(S230="","",IF(S230="○","×",IF(S230="×","○")))</f>
      </c>
      <c r="P233" s="436"/>
      <c r="Q233" s="437"/>
      <c r="R233" s="437"/>
      <c r="S233" s="438"/>
      <c r="T233" s="311" t="s">
        <v>23</v>
      </c>
      <c r="U233" s="302"/>
      <c r="V233" s="302"/>
      <c r="W233" s="303"/>
      <c r="X233" s="38"/>
      <c r="Y233" s="251"/>
      <c r="Z233" s="252"/>
      <c r="AA233" s="251"/>
      <c r="AB233" s="252"/>
      <c r="AC233" s="253"/>
      <c r="AD233" s="252"/>
      <c r="AE233" s="252"/>
      <c r="AF233" s="253"/>
      <c r="AG233" s="38"/>
      <c r="AH233" s="38"/>
      <c r="AI233" s="334" t="s">
        <v>295</v>
      </c>
      <c r="AJ233" s="335"/>
      <c r="AK233" s="335"/>
      <c r="AL233" s="335"/>
      <c r="AM233" s="336" t="s">
        <v>115</v>
      </c>
      <c r="AN233" s="336"/>
      <c r="AO233" s="336"/>
      <c r="AP233" s="336"/>
      <c r="AQ233" s="337"/>
      <c r="AR233" s="27">
        <f>IF(BF224="","",BF224)</f>
        <v>15</v>
      </c>
      <c r="AS233" s="24" t="str">
        <f t="shared" si="71"/>
        <v>-</v>
      </c>
      <c r="AT233" s="28">
        <f>IF(BD224="","",BD224)</f>
        <v>11</v>
      </c>
      <c r="AU233" s="445" t="str">
        <f>IF(BG224="","",IF(BG224="○","×",IF(BG224="×","○")))</f>
        <v>○</v>
      </c>
      <c r="AV233" s="5">
        <f>IF(BF227="","",BF227)</f>
        <v>15</v>
      </c>
      <c r="AW233" s="29" t="str">
        <f t="shared" si="73"/>
        <v>-</v>
      </c>
      <c r="AX233" s="28">
        <f>IF(BD227="","",BD227)</f>
        <v>13</v>
      </c>
      <c r="AY233" s="445" t="str">
        <f>IF(BG227="","",IF(BG227="○","×",IF(BG227="×","○")))</f>
        <v>○</v>
      </c>
      <c r="AZ233" s="13">
        <f>IF(BF230="","",BF230)</f>
        <v>15</v>
      </c>
      <c r="BA233" s="24" t="str">
        <f>IF(AZ233="","","-")</f>
        <v>-</v>
      </c>
      <c r="BB233" s="33">
        <f>IF(BD230="","",BD230)</f>
        <v>7</v>
      </c>
      <c r="BC233" s="445" t="str">
        <f>IF(BG230="","",IF(BG230="○","×",IF(BG230="×","○")))</f>
        <v>○</v>
      </c>
      <c r="BD233" s="436"/>
      <c r="BE233" s="437"/>
      <c r="BF233" s="437"/>
      <c r="BG233" s="438"/>
      <c r="BH233" s="311" t="s">
        <v>413</v>
      </c>
      <c r="BI233" s="302"/>
      <c r="BJ233" s="302"/>
      <c r="BK233" s="303"/>
      <c r="BL233" s="38"/>
      <c r="BM233" s="251"/>
      <c r="BN233" s="252"/>
      <c r="BO233" s="251"/>
      <c r="BP233" s="252"/>
      <c r="BQ233" s="253"/>
      <c r="BR233" s="252"/>
      <c r="BS233" s="252"/>
      <c r="BT233" s="253"/>
    </row>
    <row r="234" spans="1:72" ht="9" customHeight="1">
      <c r="A234" s="38"/>
      <c r="B234" s="11" t="s">
        <v>312</v>
      </c>
      <c r="C234" s="91" t="s">
        <v>36</v>
      </c>
      <c r="D234" s="27">
        <f>IF(R225="","",R225)</f>
        <v>2</v>
      </c>
      <c r="E234" s="24" t="str">
        <f t="shared" si="70"/>
        <v>-</v>
      </c>
      <c r="F234" s="28">
        <f>IF(P225="","",P225)</f>
        <v>15</v>
      </c>
      <c r="G234" s="446"/>
      <c r="H234" s="5">
        <f>IF(R228="","",R228)</f>
        <v>3</v>
      </c>
      <c r="I234" s="24" t="str">
        <f t="shared" si="72"/>
        <v>-</v>
      </c>
      <c r="J234" s="28">
        <f>IF(P228="","",P228)</f>
        <v>15</v>
      </c>
      <c r="K234" s="446"/>
      <c r="L234" s="5">
        <f>IF(R231="","",R231)</f>
      </c>
      <c r="M234" s="24">
        <f>IF(L234="","","-")</f>
      </c>
      <c r="N234" s="28">
        <f>IF(P231="","",P231)</f>
      </c>
      <c r="O234" s="446"/>
      <c r="P234" s="439"/>
      <c r="Q234" s="440"/>
      <c r="R234" s="440"/>
      <c r="S234" s="441"/>
      <c r="T234" s="304"/>
      <c r="U234" s="301"/>
      <c r="V234" s="301"/>
      <c r="W234" s="298"/>
      <c r="X234" s="38"/>
      <c r="Y234" s="250">
        <f>COUNTIF(D233:S235,"○")</f>
        <v>0</v>
      </c>
      <c r="Z234" s="3">
        <f>COUNTIF(D233:S235,"×")</f>
        <v>2</v>
      </c>
      <c r="AA234" s="255">
        <f>(IF((D233&gt;F233),1,0))+(IF((D234&gt;F234),1,0))+(IF((D235&gt;F235),1,0))+(IF((H233&gt;J233),1,0))+(IF((H234&gt;J234),1,0))+(IF((H235&gt;J235),1,0))+(IF((L233&gt;N233),1,0))+(IF((L234&gt;N234),1,0))+(IF((L235&gt;N235),1,0))+(IF((P233&gt;R233),1,0))+(IF((P234&gt;R234),1,0))+(IF((P235&gt;R235),1,0))</f>
        <v>0</v>
      </c>
      <c r="AB234" s="256">
        <f>(IF((D233&lt;F233),1,0))+(IF((D234&lt;F234),1,0))+(IF((D235&lt;F235),1,0))+(IF((H233&lt;J233),1,0))+(IF((H234&lt;J234),1,0))+(IF((H235&lt;J235),1,0))+(IF((L233&lt;N233),1,0))+(IF((L234&lt;N234),1,0))+(IF((L235&lt;N235),1,0))+(IF((P233&lt;R233),1,0))+(IF((P234&lt;R234),1,0))+(IF((P235&lt;R235),1,0))</f>
        <v>4</v>
      </c>
      <c r="AC234" s="257">
        <f>AA234-AB234</f>
        <v>-4</v>
      </c>
      <c r="AD234" s="3">
        <f>SUM(D233:D235,H233:H235,L233:L235,P233:P235)</f>
        <v>21</v>
      </c>
      <c r="AE234" s="3">
        <f>SUM(F233:F235,J233:J235,N233:N235,R233:R235)</f>
        <v>60</v>
      </c>
      <c r="AF234" s="254">
        <f>AD234-AE234</f>
        <v>-39</v>
      </c>
      <c r="AG234" s="38"/>
      <c r="AH234" s="38"/>
      <c r="AI234" s="338" t="s">
        <v>296</v>
      </c>
      <c r="AJ234" s="339"/>
      <c r="AK234" s="339"/>
      <c r="AL234" s="339"/>
      <c r="AM234" s="340" t="s">
        <v>115</v>
      </c>
      <c r="AN234" s="340"/>
      <c r="AO234" s="340"/>
      <c r="AP234" s="340"/>
      <c r="AQ234" s="341"/>
      <c r="AR234" s="27">
        <f>IF(BF225="","",BF225)</f>
        <v>15</v>
      </c>
      <c r="AS234" s="24" t="str">
        <f t="shared" si="71"/>
        <v>-</v>
      </c>
      <c r="AT234" s="28">
        <f>IF(BD225="","",BD225)</f>
        <v>11</v>
      </c>
      <c r="AU234" s="446"/>
      <c r="AV234" s="5">
        <f>IF(BF228="","",BF228)</f>
        <v>15</v>
      </c>
      <c r="AW234" s="24" t="str">
        <f t="shared" si="73"/>
        <v>-</v>
      </c>
      <c r="AX234" s="28">
        <f>IF(BD228="","",BD228)</f>
        <v>13</v>
      </c>
      <c r="AY234" s="446"/>
      <c r="AZ234" s="5">
        <f>IF(BF231="","",BF231)</f>
        <v>15</v>
      </c>
      <c r="BA234" s="24" t="str">
        <f>IF(AZ234="","","-")</f>
        <v>-</v>
      </c>
      <c r="BB234" s="28">
        <f>IF(BD231="","",BD231)</f>
        <v>14</v>
      </c>
      <c r="BC234" s="446"/>
      <c r="BD234" s="439"/>
      <c r="BE234" s="440"/>
      <c r="BF234" s="440"/>
      <c r="BG234" s="441"/>
      <c r="BH234" s="304"/>
      <c r="BI234" s="301"/>
      <c r="BJ234" s="301"/>
      <c r="BK234" s="298"/>
      <c r="BL234" s="38"/>
      <c r="BM234" s="250">
        <f>COUNTIF(AR233:BG235,"○")</f>
        <v>3</v>
      </c>
      <c r="BN234" s="3">
        <f>COUNTIF(AR233:BG235,"×")</f>
        <v>0</v>
      </c>
      <c r="BO234" s="255">
        <f>(IF((AR233&gt;AT233),1,0))+(IF((AR234&gt;AT234),1,0))+(IF((AR235&gt;AT235),1,0))+(IF((AV233&gt;AX233),1,0))+(IF((AV234&gt;AX234),1,0))+(IF((AV235&gt;AX235),1,0))+(IF((AZ233&gt;BB233),1,0))+(IF((AZ234&gt;BB234),1,0))+(IF((AZ235&gt;BB235),1,0))+(IF((BD233&gt;BF233),1,0))+(IF((BD234&gt;BF234),1,0))+(IF((BD235&gt;BF235),1,0))</f>
        <v>6</v>
      </c>
      <c r="BP234" s="256">
        <f>(IF((AR233&lt;AT233),1,0))+(IF((AR234&lt;AT234),1,0))+(IF((AR235&lt;AT235),1,0))+(IF((AV233&lt;AX233),1,0))+(IF((AV234&lt;AX234),1,0))+(IF((AV235&lt;AX235),1,0))+(IF((AZ233&lt;BB233),1,0))+(IF((AZ234&lt;BB234),1,0))+(IF((AZ235&lt;BB235),1,0))+(IF((BD233&lt;BF233),1,0))+(IF((BD234&lt;BF234),1,0))+(IF((BD235&lt;BF235),1,0))</f>
        <v>0</v>
      </c>
      <c r="BQ234" s="257">
        <f>BO234-BP234</f>
        <v>6</v>
      </c>
      <c r="BR234" s="3">
        <f>SUM(AR233:AR235,AV233:AV235,AZ233:AZ235,BD233:BD235)</f>
        <v>90</v>
      </c>
      <c r="BS234" s="3">
        <f>SUM(AT233:AT235,AX233:AX235,BB233:BB235,BF233:BF235)</f>
        <v>69</v>
      </c>
      <c r="BT234" s="254">
        <f>BR234-BS234</f>
        <v>21</v>
      </c>
    </row>
    <row r="235" spans="1:72" ht="9" customHeight="1" thickBot="1">
      <c r="A235" s="38"/>
      <c r="B235" s="12"/>
      <c r="C235" s="90" t="s">
        <v>28</v>
      </c>
      <c r="D235" s="34">
        <f>IF(R226="","",R226)</f>
      </c>
      <c r="E235" s="35">
        <f t="shared" si="70"/>
      </c>
      <c r="F235" s="36">
        <f>IF(P226="","",P226)</f>
      </c>
      <c r="G235" s="418"/>
      <c r="H235" s="37">
        <f>IF(R229="","",R229)</f>
      </c>
      <c r="I235" s="35">
        <f t="shared" si="72"/>
      </c>
      <c r="J235" s="36">
        <f>IF(P229="","",P229)</f>
      </c>
      <c r="K235" s="418"/>
      <c r="L235" s="37">
        <f>IF(R232="","",R232)</f>
      </c>
      <c r="M235" s="35">
        <f>IF(L235="","","-")</f>
      </c>
      <c r="N235" s="36">
        <f>IF(P232="","",P232)</f>
      </c>
      <c r="O235" s="418"/>
      <c r="P235" s="442"/>
      <c r="Q235" s="443"/>
      <c r="R235" s="443"/>
      <c r="S235" s="444"/>
      <c r="T235" s="20">
        <f>Y234</f>
        <v>0</v>
      </c>
      <c r="U235" s="21" t="s">
        <v>19</v>
      </c>
      <c r="V235" s="21">
        <f>Z234</f>
        <v>2</v>
      </c>
      <c r="W235" s="22" t="s">
        <v>7</v>
      </c>
      <c r="X235" s="38"/>
      <c r="Y235" s="258"/>
      <c r="Z235" s="259"/>
      <c r="AA235" s="258"/>
      <c r="AB235" s="259"/>
      <c r="AC235" s="260"/>
      <c r="AD235" s="259"/>
      <c r="AE235" s="259"/>
      <c r="AF235" s="260"/>
      <c r="AG235" s="38"/>
      <c r="AH235" s="38"/>
      <c r="AI235" s="362"/>
      <c r="AJ235" s="363"/>
      <c r="AK235" s="363"/>
      <c r="AL235" s="363"/>
      <c r="AM235" s="363" t="s">
        <v>106</v>
      </c>
      <c r="AN235" s="363"/>
      <c r="AO235" s="363"/>
      <c r="AP235" s="363"/>
      <c r="AQ235" s="364"/>
      <c r="AR235" s="34">
        <f>IF(BF226="","",BF226)</f>
      </c>
      <c r="AS235" s="35">
        <f t="shared" si="71"/>
      </c>
      <c r="AT235" s="36">
        <f>IF(BD226="","",BD226)</f>
      </c>
      <c r="AU235" s="418"/>
      <c r="AV235" s="37">
        <f>IF(BF229="","",BF229)</f>
      </c>
      <c r="AW235" s="35">
        <f t="shared" si="73"/>
      </c>
      <c r="AX235" s="36">
        <f>IF(BD229="","",BD229)</f>
      </c>
      <c r="AY235" s="418"/>
      <c r="AZ235" s="37">
        <f>IF(BF232="","",BF232)</f>
      </c>
      <c r="BA235" s="35">
        <f>IF(AZ235="","","-")</f>
      </c>
      <c r="BB235" s="36">
        <f>IF(BD232="","",BD232)</f>
      </c>
      <c r="BC235" s="418"/>
      <c r="BD235" s="442"/>
      <c r="BE235" s="443"/>
      <c r="BF235" s="443"/>
      <c r="BG235" s="444"/>
      <c r="BH235" s="20">
        <f>BM234</f>
        <v>3</v>
      </c>
      <c r="BI235" s="21" t="s">
        <v>19</v>
      </c>
      <c r="BJ235" s="21">
        <f>BN234</f>
        <v>0</v>
      </c>
      <c r="BK235" s="22" t="s">
        <v>7</v>
      </c>
      <c r="BL235" s="38"/>
      <c r="BM235" s="258"/>
      <c r="BN235" s="259"/>
      <c r="BO235" s="258"/>
      <c r="BP235" s="259"/>
      <c r="BQ235" s="260"/>
      <c r="BR235" s="259"/>
      <c r="BS235" s="259"/>
      <c r="BT235" s="260"/>
    </row>
    <row r="236" spans="1:72" ht="9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</row>
    <row r="237" spans="1:72" ht="9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</row>
    <row r="238" spans="1:72" ht="9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</row>
    <row r="239" spans="1:72" ht="9" customHeight="1">
      <c r="A239" s="38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2"/>
      <c r="Z239" s="52"/>
      <c r="AA239" s="52"/>
      <c r="AB239" s="52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</row>
    <row r="240" spans="1:72" ht="9" customHeight="1">
      <c r="A240" s="38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2"/>
      <c r="Z240" s="52"/>
      <c r="AA240" s="52"/>
      <c r="AB240" s="52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</row>
    <row r="241" spans="1:72" ht="9" customHeight="1">
      <c r="A241" s="38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2"/>
      <c r="Z241" s="52"/>
      <c r="AA241" s="52"/>
      <c r="AB241" s="52"/>
      <c r="AC241" s="52"/>
      <c r="AD241" s="52"/>
      <c r="AE241" s="52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44"/>
      <c r="BS241" s="44"/>
      <c r="BT241" s="44"/>
    </row>
    <row r="242" spans="1:72" ht="9" customHeight="1" thickBo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42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9"/>
      <c r="BS242" s="39"/>
      <c r="BT242" s="39"/>
    </row>
    <row r="243" spans="1:72" ht="9" customHeight="1">
      <c r="A243" s="38"/>
      <c r="B243" s="475" t="s">
        <v>101</v>
      </c>
      <c r="C243" s="475"/>
      <c r="D243" s="475"/>
      <c r="E243" s="475"/>
      <c r="F243" s="475"/>
      <c r="G243" s="475"/>
      <c r="H243" s="475"/>
      <c r="I243" s="475"/>
      <c r="J243" s="475"/>
      <c r="K243" s="475"/>
      <c r="L243" s="475"/>
      <c r="M243" s="475"/>
      <c r="N243" s="475"/>
      <c r="O243" s="475"/>
      <c r="P243" s="475"/>
      <c r="Q243" s="475"/>
      <c r="R243" s="475"/>
      <c r="S243" s="475"/>
      <c r="T243" s="475"/>
      <c r="U243" s="475"/>
      <c r="V243" s="475"/>
      <c r="W243" s="475"/>
      <c r="X243" s="475"/>
      <c r="Y243" s="475"/>
      <c r="Z243" s="81"/>
      <c r="AA243" s="81"/>
      <c r="AB243" s="81"/>
      <c r="AC243" s="81"/>
      <c r="AD243" s="81"/>
      <c r="AE243" s="81"/>
      <c r="AF243" s="81"/>
      <c r="AG243" s="81"/>
      <c r="AH243" s="82"/>
      <c r="AI243" s="328" t="s">
        <v>42</v>
      </c>
      <c r="AJ243" s="329"/>
      <c r="AK243" s="329"/>
      <c r="AL243" s="329"/>
      <c r="AM243" s="329"/>
      <c r="AN243" s="329"/>
      <c r="AO243" s="329"/>
      <c r="AP243" s="329"/>
      <c r="AQ243" s="330"/>
      <c r="AR243" s="416" t="str">
        <f>AI245</f>
        <v>仙波史也</v>
      </c>
      <c r="AS243" s="400"/>
      <c r="AT243" s="400"/>
      <c r="AU243" s="401"/>
      <c r="AV243" s="399" t="str">
        <f>AI248</f>
        <v>宗次克樹</v>
      </c>
      <c r="AW243" s="400"/>
      <c r="AX243" s="400"/>
      <c r="AY243" s="401"/>
      <c r="AZ243" s="399" t="str">
        <f>AI251</f>
        <v>鈴木昇</v>
      </c>
      <c r="BA243" s="400"/>
      <c r="BB243" s="400"/>
      <c r="BC243" s="401"/>
      <c r="BD243" s="399" t="str">
        <f>AI254</f>
        <v>吉田一貴</v>
      </c>
      <c r="BE243" s="400"/>
      <c r="BF243" s="400"/>
      <c r="BG243" s="402"/>
      <c r="BH243" s="403" t="s">
        <v>1</v>
      </c>
      <c r="BI243" s="404"/>
      <c r="BJ243" s="404"/>
      <c r="BK243" s="405"/>
      <c r="BL243" s="38"/>
      <c r="BM243" s="393" t="s">
        <v>3</v>
      </c>
      <c r="BN243" s="395"/>
      <c r="BO243" s="393" t="s">
        <v>4</v>
      </c>
      <c r="BP243" s="394"/>
      <c r="BQ243" s="395"/>
      <c r="BR243" s="396" t="s">
        <v>5</v>
      </c>
      <c r="BS243" s="397"/>
      <c r="BT243" s="398"/>
    </row>
    <row r="244" spans="1:72" ht="9" customHeight="1" thickBot="1">
      <c r="A244" s="38"/>
      <c r="B244" s="475"/>
      <c r="C244" s="475"/>
      <c r="D244" s="475"/>
      <c r="E244" s="475"/>
      <c r="F244" s="475"/>
      <c r="G244" s="475"/>
      <c r="H244" s="475"/>
      <c r="I244" s="475"/>
      <c r="J244" s="475"/>
      <c r="K244" s="475"/>
      <c r="L244" s="475"/>
      <c r="M244" s="475"/>
      <c r="N244" s="475"/>
      <c r="O244" s="475"/>
      <c r="P244" s="475"/>
      <c r="Q244" s="475"/>
      <c r="R244" s="475"/>
      <c r="S244" s="475"/>
      <c r="T244" s="475"/>
      <c r="U244" s="475"/>
      <c r="V244" s="475"/>
      <c r="W244" s="475"/>
      <c r="X244" s="475"/>
      <c r="Y244" s="475"/>
      <c r="Z244" s="81"/>
      <c r="AA244" s="81"/>
      <c r="AB244" s="81"/>
      <c r="AC244" s="81"/>
      <c r="AD244" s="81"/>
      <c r="AE244" s="81"/>
      <c r="AF244" s="81"/>
      <c r="AG244" s="81"/>
      <c r="AH244" s="82"/>
      <c r="AI244" s="331"/>
      <c r="AJ244" s="332"/>
      <c r="AK244" s="332"/>
      <c r="AL244" s="332"/>
      <c r="AM244" s="332"/>
      <c r="AN244" s="332"/>
      <c r="AO244" s="332"/>
      <c r="AP244" s="332"/>
      <c r="AQ244" s="333"/>
      <c r="AR244" s="417" t="str">
        <f>AI246</f>
        <v>坂本紀子</v>
      </c>
      <c r="AS244" s="369"/>
      <c r="AT244" s="369"/>
      <c r="AU244" s="418"/>
      <c r="AV244" s="368" t="str">
        <f>AI249</f>
        <v>薦田玲子</v>
      </c>
      <c r="AW244" s="369"/>
      <c r="AX244" s="369"/>
      <c r="AY244" s="418"/>
      <c r="AZ244" s="368" t="str">
        <f>AI252</f>
        <v>脇真紀子</v>
      </c>
      <c r="BA244" s="369"/>
      <c r="BB244" s="369"/>
      <c r="BC244" s="418"/>
      <c r="BD244" s="368" t="str">
        <f>AI255</f>
        <v>辻絵理佳</v>
      </c>
      <c r="BE244" s="369"/>
      <c r="BF244" s="369"/>
      <c r="BG244" s="370"/>
      <c r="BH244" s="371" t="s">
        <v>2</v>
      </c>
      <c r="BI244" s="372"/>
      <c r="BJ244" s="372"/>
      <c r="BK244" s="373"/>
      <c r="BL244" s="38"/>
      <c r="BM244" s="247" t="s">
        <v>6</v>
      </c>
      <c r="BN244" s="249" t="s">
        <v>7</v>
      </c>
      <c r="BO244" s="247" t="s">
        <v>26</v>
      </c>
      <c r="BP244" s="249" t="s">
        <v>8</v>
      </c>
      <c r="BQ244" s="248" t="s">
        <v>9</v>
      </c>
      <c r="BR244" s="249" t="s">
        <v>20</v>
      </c>
      <c r="BS244" s="249" t="s">
        <v>8</v>
      </c>
      <c r="BT244" s="248" t="s">
        <v>9</v>
      </c>
    </row>
    <row r="245" spans="1:72" ht="9" customHeight="1">
      <c r="A245" s="38"/>
      <c r="B245" s="475"/>
      <c r="C245" s="475"/>
      <c r="D245" s="475"/>
      <c r="E245" s="475"/>
      <c r="F245" s="475"/>
      <c r="G245" s="475"/>
      <c r="H245" s="475"/>
      <c r="I245" s="475"/>
      <c r="J245" s="475"/>
      <c r="K245" s="475"/>
      <c r="L245" s="475"/>
      <c r="M245" s="475"/>
      <c r="N245" s="475"/>
      <c r="O245" s="475"/>
      <c r="P245" s="475"/>
      <c r="Q245" s="475"/>
      <c r="R245" s="475"/>
      <c r="S245" s="475"/>
      <c r="T245" s="475"/>
      <c r="U245" s="475"/>
      <c r="V245" s="475"/>
      <c r="W245" s="475"/>
      <c r="X245" s="475"/>
      <c r="Y245" s="475"/>
      <c r="Z245" s="81"/>
      <c r="AA245" s="81"/>
      <c r="AB245" s="81"/>
      <c r="AC245" s="81"/>
      <c r="AD245" s="82"/>
      <c r="AE245" s="38"/>
      <c r="AF245" s="38"/>
      <c r="AG245" s="38"/>
      <c r="AH245" s="38"/>
      <c r="AI245" s="374" t="s">
        <v>317</v>
      </c>
      <c r="AJ245" s="375"/>
      <c r="AK245" s="375"/>
      <c r="AL245" s="375"/>
      <c r="AM245" s="376" t="s">
        <v>318</v>
      </c>
      <c r="AN245" s="376"/>
      <c r="AO245" s="376"/>
      <c r="AP245" s="376"/>
      <c r="AQ245" s="377"/>
      <c r="AR245" s="378"/>
      <c r="AS245" s="379"/>
      <c r="AT245" s="379"/>
      <c r="AU245" s="380"/>
      <c r="AV245" s="54">
        <v>15</v>
      </c>
      <c r="AW245" s="24" t="str">
        <f>IF(AV245="","","-")</f>
        <v>-</v>
      </c>
      <c r="AX245" s="56">
        <v>9</v>
      </c>
      <c r="AY245" s="383" t="str">
        <f>IF(AV245&lt;&gt;"",IF(AV245&gt;AX245,IF(AV246&gt;AX246,"○",IF(AV247&gt;AX247,"○","×")),IF(AV246&gt;AX246,IF(AV247&gt;AX247,"○","×"),"×")),"")</f>
        <v>○</v>
      </c>
      <c r="AZ245" s="54">
        <v>15</v>
      </c>
      <c r="BA245" s="25" t="str">
        <f aca="true" t="shared" si="74" ref="BA245:BA250">IF(AZ245="","","-")</f>
        <v>-</v>
      </c>
      <c r="BB245" s="59">
        <v>8</v>
      </c>
      <c r="BC245" s="383" t="str">
        <f>IF(AZ245&lt;&gt;"",IF(AZ245&gt;BB245,IF(AZ246&gt;BB246,"○",IF(AZ247&gt;BB247,"○","×")),IF(AZ246&gt;BB246,IF(AZ247&gt;BB247,"○","×"),"×")),"")</f>
        <v>○</v>
      </c>
      <c r="BD245" s="60">
        <v>15</v>
      </c>
      <c r="BE245" s="25" t="str">
        <f aca="true" t="shared" si="75" ref="BE245:BE253">IF(BD245="","","-")</f>
        <v>-</v>
      </c>
      <c r="BF245" s="56">
        <v>3</v>
      </c>
      <c r="BG245" s="386" t="str">
        <f>IF(BD245&lt;&gt;"",IF(BD245&gt;BF245,IF(BD246&gt;BF246,"○",IF(BD247&gt;BF247,"○","×")),IF(BD246&gt;BF246,IF(BD247&gt;BF247,"○","×"),"×")),"")</f>
        <v>○</v>
      </c>
      <c r="BH245" s="387" t="s">
        <v>21</v>
      </c>
      <c r="BI245" s="388"/>
      <c r="BJ245" s="388"/>
      <c r="BK245" s="389"/>
      <c r="BL245" s="38"/>
      <c r="BM245" s="250"/>
      <c r="BN245" s="3"/>
      <c r="BO245" s="251"/>
      <c r="BP245" s="252"/>
      <c r="BQ245" s="253"/>
      <c r="BR245" s="3"/>
      <c r="BS245" s="3"/>
      <c r="BT245" s="254"/>
    </row>
    <row r="246" spans="1:72" ht="9" customHeight="1" thickBot="1">
      <c r="A246" s="38"/>
      <c r="B246" s="120" t="str">
        <f>AI245</f>
        <v>仙波史也</v>
      </c>
      <c r="C246" s="214" t="str">
        <f>AM245</f>
        <v>三島高校</v>
      </c>
      <c r="D246" s="491" t="s">
        <v>66</v>
      </c>
      <c r="E246" s="492"/>
      <c r="F246" s="492"/>
      <c r="G246" s="493"/>
      <c r="H246" s="39"/>
      <c r="I246" s="39"/>
      <c r="J246" s="39"/>
      <c r="K246" s="9"/>
      <c r="L246" s="9"/>
      <c r="M246" s="44"/>
      <c r="N246" s="44"/>
      <c r="O246" s="9"/>
      <c r="P246" s="39"/>
      <c r="Q246" s="45"/>
      <c r="R246" s="38"/>
      <c r="S246" s="38"/>
      <c r="T246" s="38"/>
      <c r="U246" s="38"/>
      <c r="V246" s="42"/>
      <c r="W246" s="42"/>
      <c r="X246" s="42"/>
      <c r="Y246" s="42"/>
      <c r="Z246" s="42"/>
      <c r="AA246" s="42"/>
      <c r="AB246" s="42"/>
      <c r="AC246" s="121"/>
      <c r="AD246" s="38"/>
      <c r="AE246" s="38"/>
      <c r="AF246" s="38"/>
      <c r="AG246" s="38"/>
      <c r="AH246" s="38"/>
      <c r="AI246" s="338" t="s">
        <v>319</v>
      </c>
      <c r="AJ246" s="339"/>
      <c r="AK246" s="339"/>
      <c r="AL246" s="339"/>
      <c r="AM246" s="340" t="s">
        <v>318</v>
      </c>
      <c r="AN246" s="340"/>
      <c r="AO246" s="340"/>
      <c r="AP246" s="340"/>
      <c r="AQ246" s="341"/>
      <c r="AR246" s="381"/>
      <c r="AS246" s="352"/>
      <c r="AT246" s="352"/>
      <c r="AU246" s="353"/>
      <c r="AV246" s="54">
        <v>15</v>
      </c>
      <c r="AW246" s="24" t="str">
        <f>IF(AV246="","","-")</f>
        <v>-</v>
      </c>
      <c r="AX246" s="57">
        <v>10</v>
      </c>
      <c r="AY246" s="384"/>
      <c r="AZ246" s="54">
        <v>15</v>
      </c>
      <c r="BA246" s="24" t="str">
        <f t="shared" si="74"/>
        <v>-</v>
      </c>
      <c r="BB246" s="56">
        <v>11</v>
      </c>
      <c r="BC246" s="384"/>
      <c r="BD246" s="54">
        <v>15</v>
      </c>
      <c r="BE246" s="24" t="str">
        <f t="shared" si="75"/>
        <v>-</v>
      </c>
      <c r="BF246" s="56">
        <v>13</v>
      </c>
      <c r="BG246" s="357"/>
      <c r="BH246" s="304"/>
      <c r="BI246" s="301"/>
      <c r="BJ246" s="301"/>
      <c r="BK246" s="298"/>
      <c r="BL246" s="38"/>
      <c r="BM246" s="250">
        <f>COUNTIF(AR245:BG247,"○")</f>
        <v>3</v>
      </c>
      <c r="BN246" s="3">
        <f>COUNTIF(AR245:BG247,"×")</f>
        <v>0</v>
      </c>
      <c r="BO246" s="255">
        <f>(IF((AR245&gt;AT245),1,0))+(IF((AR246&gt;AT246),1,0))+(IF((AR247&gt;AT247),1,0))+(IF((AV245&gt;AX245),1,0))+(IF((AV246&gt;AX246),1,0))+(IF((AV247&gt;AX247),1,0))+(IF((AZ245&gt;BB245),1,0))+(IF((AZ246&gt;BB246),1,0))+(IF((AZ247&gt;BB247),1,0))+(IF((BD245&gt;BF245),1,0))+(IF((BD246&gt;BF246),1,0))+(IF((BD247&gt;BF247),1,0))</f>
        <v>6</v>
      </c>
      <c r="BP246" s="256">
        <f>(IF((AR245&lt;AT245),1,0))+(IF((AR246&lt;AT246),1,0))+(IF((AR247&lt;AT247),1,0))+(IF((AV245&lt;AX245),1,0))+(IF((AV246&lt;AX246),1,0))+(IF((AV247&lt;AX247),1,0))+(IF((AZ245&lt;BB245),1,0))+(IF((AZ246&lt;BB246),1,0))+(IF((AZ247&lt;BB247),1,0))+(IF((BD245&lt;BF245),1,0))+(IF((BD246&lt;BF246),1,0))+(IF((BD247&lt;BF247),1,0))</f>
        <v>0</v>
      </c>
      <c r="BQ246" s="257">
        <f>BO246-BP246</f>
        <v>6</v>
      </c>
      <c r="BR246" s="3">
        <f>SUM(AR245:AR247,AV245:AV247,AZ245:AZ247,BD245:BD247)</f>
        <v>90</v>
      </c>
      <c r="BS246" s="3">
        <f>SUM(AT245:AT247,AX245:AX247,BB245:BB247,BF245:BF247)</f>
        <v>54</v>
      </c>
      <c r="BT246" s="254">
        <f>BR246-BS246</f>
        <v>36</v>
      </c>
    </row>
    <row r="247" spans="1:72" ht="9" customHeight="1" thickBot="1" thickTop="1">
      <c r="A247" s="38"/>
      <c r="B247" s="122" t="str">
        <f>AI246</f>
        <v>坂本紀子</v>
      </c>
      <c r="C247" s="215" t="str">
        <f>AM246</f>
        <v>三島高校</v>
      </c>
      <c r="D247" s="494"/>
      <c r="E247" s="495"/>
      <c r="F247" s="495"/>
      <c r="G247" s="496"/>
      <c r="H247" s="123">
        <v>12</v>
      </c>
      <c r="I247" s="124">
        <v>15</v>
      </c>
      <c r="J247" s="125">
        <v>15</v>
      </c>
      <c r="K247" s="3"/>
      <c r="L247" s="3"/>
      <c r="M247" s="9"/>
      <c r="N247" s="9"/>
      <c r="O247" s="9"/>
      <c r="P247" s="39"/>
      <c r="Q247" s="39"/>
      <c r="R247" s="39"/>
      <c r="S247" s="126"/>
      <c r="T247" s="38"/>
      <c r="U247" s="38"/>
      <c r="V247" s="42"/>
      <c r="W247" s="42"/>
      <c r="X247" s="42"/>
      <c r="Y247" s="42"/>
      <c r="Z247" s="42"/>
      <c r="AA247" s="42"/>
      <c r="AB247" s="42"/>
      <c r="AC247" s="121"/>
      <c r="AD247" s="38"/>
      <c r="AE247" s="38"/>
      <c r="AF247" s="38"/>
      <c r="AG247" s="38"/>
      <c r="AH247" s="38"/>
      <c r="AI247" s="342"/>
      <c r="AJ247" s="343"/>
      <c r="AK247" s="343"/>
      <c r="AL247" s="343"/>
      <c r="AM247" s="343" t="s">
        <v>30</v>
      </c>
      <c r="AN247" s="343"/>
      <c r="AO247" s="343"/>
      <c r="AP247" s="343"/>
      <c r="AQ247" s="344"/>
      <c r="AR247" s="382"/>
      <c r="AS247" s="355"/>
      <c r="AT247" s="355"/>
      <c r="AU247" s="356"/>
      <c r="AV247" s="55"/>
      <c r="AW247" s="24">
        <f>IF(AV247="","","-")</f>
      </c>
      <c r="AX247" s="58"/>
      <c r="AY247" s="385"/>
      <c r="AZ247" s="55"/>
      <c r="BA247" s="26">
        <f t="shared" si="74"/>
      </c>
      <c r="BB247" s="58"/>
      <c r="BC247" s="384"/>
      <c r="BD247" s="55"/>
      <c r="BE247" s="26">
        <f t="shared" si="75"/>
      </c>
      <c r="BF247" s="58"/>
      <c r="BG247" s="357"/>
      <c r="BH247" s="17">
        <f>BM246</f>
        <v>3</v>
      </c>
      <c r="BI247" s="18" t="s">
        <v>19</v>
      </c>
      <c r="BJ247" s="18">
        <f>BN246</f>
        <v>0</v>
      </c>
      <c r="BK247" s="19" t="s">
        <v>7</v>
      </c>
      <c r="BL247" s="38"/>
      <c r="BM247" s="250"/>
      <c r="BN247" s="3"/>
      <c r="BO247" s="250"/>
      <c r="BP247" s="3"/>
      <c r="BQ247" s="254"/>
      <c r="BR247" s="3"/>
      <c r="BS247" s="3"/>
      <c r="BT247" s="254"/>
    </row>
    <row r="248" spans="1:72" ht="9" customHeight="1" thickTop="1">
      <c r="A248" s="38"/>
      <c r="B248" s="45"/>
      <c r="C248" s="216"/>
      <c r="D248" s="127"/>
      <c r="E248" s="127"/>
      <c r="F248" s="127"/>
      <c r="G248" s="127"/>
      <c r="H248" s="3"/>
      <c r="I248" s="3"/>
      <c r="J248" s="107"/>
      <c r="K248" s="66"/>
      <c r="L248" s="66"/>
      <c r="M248" s="95"/>
      <c r="N248" s="110"/>
      <c r="O248" s="9"/>
      <c r="P248" s="9"/>
      <c r="Q248" s="9"/>
      <c r="R248" s="39"/>
      <c r="S248" s="126"/>
      <c r="T248" s="38"/>
      <c r="U248" s="38"/>
      <c r="V248" s="42"/>
      <c r="W248" s="42"/>
      <c r="X248" s="42"/>
      <c r="Y248" s="42"/>
      <c r="Z248" s="42"/>
      <c r="AA248" s="42"/>
      <c r="AB248" s="42"/>
      <c r="AC248" s="121"/>
      <c r="AD248" s="38"/>
      <c r="AE248" s="38"/>
      <c r="AF248" s="38"/>
      <c r="AG248" s="38"/>
      <c r="AH248" s="38"/>
      <c r="AI248" s="324" t="s">
        <v>320</v>
      </c>
      <c r="AJ248" s="325"/>
      <c r="AK248" s="325"/>
      <c r="AL248" s="325"/>
      <c r="AM248" s="326" t="s">
        <v>321</v>
      </c>
      <c r="AN248" s="326"/>
      <c r="AO248" s="326"/>
      <c r="AP248" s="326"/>
      <c r="AQ248" s="327"/>
      <c r="AR248" s="27">
        <f>IF(AX245="","",AX245)</f>
        <v>9</v>
      </c>
      <c r="AS248" s="24" t="str">
        <f aca="true" t="shared" si="76" ref="AS248:AS256">IF(AR248="","","-")</f>
        <v>-</v>
      </c>
      <c r="AT248" s="28">
        <f>IF(AV245="","",AV245)</f>
        <v>15</v>
      </c>
      <c r="AU248" s="345" t="str">
        <f>IF(AY245="","",IF(AY245="○","×",IF(AY245="×","○")))</f>
        <v>×</v>
      </c>
      <c r="AV248" s="348"/>
      <c r="AW248" s="349"/>
      <c r="AX248" s="349"/>
      <c r="AY248" s="350"/>
      <c r="AZ248" s="54">
        <v>10</v>
      </c>
      <c r="BA248" s="24" t="str">
        <f t="shared" si="74"/>
        <v>-</v>
      </c>
      <c r="BB248" s="56">
        <v>15</v>
      </c>
      <c r="BC248" s="406" t="str">
        <f>IF(AZ248&lt;&gt;"",IF(AZ248&gt;BB248,IF(AZ249&gt;BB249,"○",IF(AZ250&gt;BB250,"○","×")),IF(AZ249&gt;BB249,IF(AZ250&gt;BB250,"○","×"),"×")),"")</f>
        <v>×</v>
      </c>
      <c r="BD248" s="54">
        <v>12</v>
      </c>
      <c r="BE248" s="24" t="str">
        <f t="shared" si="75"/>
        <v>-</v>
      </c>
      <c r="BF248" s="56">
        <v>15</v>
      </c>
      <c r="BG248" s="365" t="str">
        <f>IF(BD248&lt;&gt;"",IF(BD248&gt;BF248,IF(BD249&gt;BF249,"○",IF(BD250&gt;BF250,"○","×")),IF(BD249&gt;BF249,IF(BD250&gt;BF250,"○","×"),"×")),"")</f>
        <v>×</v>
      </c>
      <c r="BH248" s="311" t="s">
        <v>24</v>
      </c>
      <c r="BI248" s="302"/>
      <c r="BJ248" s="302"/>
      <c r="BK248" s="303"/>
      <c r="BL248" s="38"/>
      <c r="BM248" s="251"/>
      <c r="BN248" s="252"/>
      <c r="BO248" s="251"/>
      <c r="BP248" s="252"/>
      <c r="BQ248" s="253"/>
      <c r="BR248" s="252"/>
      <c r="BS248" s="252"/>
      <c r="BT248" s="253"/>
    </row>
    <row r="249" spans="1:72" ht="9" customHeight="1">
      <c r="A249" s="38"/>
      <c r="B249" s="120" t="str">
        <f>B281</f>
        <v>松本覚</v>
      </c>
      <c r="C249" s="214" t="str">
        <f>C281</f>
        <v>ｲﾈｽﾍﾟﾙﾄはねたま</v>
      </c>
      <c r="D249" s="455" t="s">
        <v>67</v>
      </c>
      <c r="E249" s="455"/>
      <c r="F249" s="455"/>
      <c r="G249" s="456"/>
      <c r="H249" s="105">
        <v>15</v>
      </c>
      <c r="I249" s="105">
        <v>9</v>
      </c>
      <c r="J249" s="128">
        <v>11</v>
      </c>
      <c r="K249" s="3"/>
      <c r="L249" s="3"/>
      <c r="M249" s="9"/>
      <c r="N249" s="110"/>
      <c r="O249" s="3"/>
      <c r="P249" s="3"/>
      <c r="Q249" s="39"/>
      <c r="R249" s="39"/>
      <c r="S249" s="126"/>
      <c r="T249" s="38"/>
      <c r="U249" s="38"/>
      <c r="V249" s="38"/>
      <c r="W249" s="42"/>
      <c r="X249" s="42"/>
      <c r="Y249" s="42"/>
      <c r="Z249" s="42"/>
      <c r="AA249" s="42"/>
      <c r="AB249" s="42"/>
      <c r="AC249" s="121"/>
      <c r="AD249" s="38"/>
      <c r="AE249" s="38"/>
      <c r="AF249" s="38"/>
      <c r="AG249" s="38"/>
      <c r="AH249" s="38"/>
      <c r="AI249" s="299" t="s">
        <v>322</v>
      </c>
      <c r="AJ249" s="300"/>
      <c r="AK249" s="300"/>
      <c r="AL249" s="300"/>
      <c r="AM249" s="297" t="s">
        <v>321</v>
      </c>
      <c r="AN249" s="297"/>
      <c r="AO249" s="297"/>
      <c r="AP249" s="297"/>
      <c r="AQ249" s="320"/>
      <c r="AR249" s="27">
        <f>IF(AX246="","",AX246)</f>
        <v>10</v>
      </c>
      <c r="AS249" s="24" t="str">
        <f t="shared" si="76"/>
        <v>-</v>
      </c>
      <c r="AT249" s="28">
        <f>IF(AV246="","",AV246)</f>
        <v>15</v>
      </c>
      <c r="AU249" s="346" t="str">
        <f>IF(AW246="","",AW246)</f>
        <v>-</v>
      </c>
      <c r="AV249" s="351"/>
      <c r="AW249" s="352"/>
      <c r="AX249" s="352"/>
      <c r="AY249" s="353"/>
      <c r="AZ249" s="54">
        <v>7</v>
      </c>
      <c r="BA249" s="24" t="str">
        <f t="shared" si="74"/>
        <v>-</v>
      </c>
      <c r="BB249" s="56">
        <v>15</v>
      </c>
      <c r="BC249" s="384"/>
      <c r="BD249" s="54">
        <v>15</v>
      </c>
      <c r="BE249" s="24" t="str">
        <f t="shared" si="75"/>
        <v>-</v>
      </c>
      <c r="BF249" s="56">
        <v>10</v>
      </c>
      <c r="BG249" s="357"/>
      <c r="BH249" s="304"/>
      <c r="BI249" s="301"/>
      <c r="BJ249" s="301"/>
      <c r="BK249" s="298"/>
      <c r="BL249" s="38"/>
      <c r="BM249" s="250">
        <f>COUNTIF(AR248:BG250,"○")</f>
        <v>0</v>
      </c>
      <c r="BN249" s="3">
        <f>COUNTIF(AR248:BG250,"×")</f>
        <v>3</v>
      </c>
      <c r="BO249" s="255">
        <f>(IF((AR248&gt;AT248),1,0))+(IF((AR249&gt;AT249),1,0))+(IF((AR250&gt;AT250),1,0))+(IF((AV248&gt;AX248),1,0))+(IF((AV249&gt;AX249),1,0))+(IF((AV250&gt;AX250),1,0))+(IF((AZ248&gt;BB248),1,0))+(IF((AZ249&gt;BB249),1,0))+(IF((AZ250&gt;BB250),1,0))+(IF((BD248&gt;BF248),1,0))+(IF((BD249&gt;BF249),1,0))+(IF((BD250&gt;BF250),1,0))</f>
        <v>1</v>
      </c>
      <c r="BP249" s="256">
        <f>(IF((AR248&lt;AT248),1,0))+(IF((AR249&lt;AT249),1,0))+(IF((AR250&lt;AT250),1,0))+(IF((AV248&lt;AX248),1,0))+(IF((AV249&lt;AX249),1,0))+(IF((AV250&lt;AX250),1,0))+(IF((AZ248&lt;BB248),1,0))+(IF((AZ249&lt;BB249),1,0))+(IF((AZ250&lt;BB250),1,0))+(IF((BD248&lt;BF248),1,0))+(IF((BD249&lt;BF249),1,0))+(IF((BD250&lt;BF250),1,0))</f>
        <v>6</v>
      </c>
      <c r="BQ249" s="257">
        <f>BO249-BP249</f>
        <v>-5</v>
      </c>
      <c r="BR249" s="3">
        <f>SUM(AR248:AR250,AV248:AV250,AZ248:AZ250,BD248:BD250)</f>
        <v>70</v>
      </c>
      <c r="BS249" s="3">
        <f>SUM(AT248:AT250,AX248:AX250,BB248:BB250,BF248:BF250)</f>
        <v>100</v>
      </c>
      <c r="BT249" s="254">
        <f>BR249-BS249</f>
        <v>-30</v>
      </c>
    </row>
    <row r="250" spans="1:72" ht="9" customHeight="1">
      <c r="A250" s="38"/>
      <c r="B250" s="122" t="str">
        <f>B282</f>
        <v>長壁美香</v>
      </c>
      <c r="C250" s="215" t="str">
        <f>C282</f>
        <v>ｲﾈｽﾍﾟﾙﾄはねたま</v>
      </c>
      <c r="D250" s="457"/>
      <c r="E250" s="457"/>
      <c r="F250" s="457"/>
      <c r="G250" s="458"/>
      <c r="H250" s="3"/>
      <c r="I250" s="3"/>
      <c r="J250" s="3"/>
      <c r="K250" s="103">
        <v>14</v>
      </c>
      <c r="L250" s="103">
        <v>15</v>
      </c>
      <c r="M250" s="131">
        <v>15</v>
      </c>
      <c r="N250" s="110"/>
      <c r="O250" s="3"/>
      <c r="P250" s="3"/>
      <c r="Q250" s="39"/>
      <c r="R250" s="39"/>
      <c r="S250" s="126"/>
      <c r="T250" s="38"/>
      <c r="U250" s="38"/>
      <c r="V250" s="38"/>
      <c r="W250" s="42"/>
      <c r="X250" s="42"/>
      <c r="Y250" s="42"/>
      <c r="Z250" s="42"/>
      <c r="AA250" s="42"/>
      <c r="AB250" s="42"/>
      <c r="AC250" s="121"/>
      <c r="AD250" s="38"/>
      <c r="AE250" s="38"/>
      <c r="AF250" s="38"/>
      <c r="AG250" s="38"/>
      <c r="AH250" s="38"/>
      <c r="AI250" s="359"/>
      <c r="AJ250" s="360"/>
      <c r="AK250" s="360"/>
      <c r="AL250" s="360"/>
      <c r="AM250" s="360" t="s">
        <v>30</v>
      </c>
      <c r="AN250" s="360"/>
      <c r="AO250" s="360"/>
      <c r="AP250" s="360"/>
      <c r="AQ250" s="361"/>
      <c r="AR250" s="30">
        <f>IF(AX247="","",AX247)</f>
      </c>
      <c r="AS250" s="24">
        <f t="shared" si="76"/>
      </c>
      <c r="AT250" s="31">
        <f>IF(AV247="","",AV247)</f>
      </c>
      <c r="AU250" s="347">
        <f>IF(AW247="","",AW247)</f>
      </c>
      <c r="AV250" s="354"/>
      <c r="AW250" s="355"/>
      <c r="AX250" s="355"/>
      <c r="AY250" s="356"/>
      <c r="AZ250" s="55"/>
      <c r="BA250" s="24">
        <f t="shared" si="74"/>
      </c>
      <c r="BB250" s="58"/>
      <c r="BC250" s="385"/>
      <c r="BD250" s="55">
        <v>7</v>
      </c>
      <c r="BE250" s="26" t="str">
        <f t="shared" si="75"/>
        <v>-</v>
      </c>
      <c r="BF250" s="58">
        <v>15</v>
      </c>
      <c r="BG250" s="358"/>
      <c r="BH250" s="17">
        <f>BM249</f>
        <v>0</v>
      </c>
      <c r="BI250" s="18" t="s">
        <v>19</v>
      </c>
      <c r="BJ250" s="18">
        <f>BN249</f>
        <v>3</v>
      </c>
      <c r="BK250" s="19" t="s">
        <v>7</v>
      </c>
      <c r="BL250" s="38"/>
      <c r="BM250" s="258"/>
      <c r="BN250" s="259"/>
      <c r="BO250" s="258"/>
      <c r="BP250" s="259"/>
      <c r="BQ250" s="260"/>
      <c r="BR250" s="259"/>
      <c r="BS250" s="259"/>
      <c r="BT250" s="260"/>
    </row>
    <row r="251" spans="1:72" ht="9" customHeight="1" thickBot="1">
      <c r="A251" s="38"/>
      <c r="B251" s="45"/>
      <c r="C251" s="216"/>
      <c r="D251" s="127"/>
      <c r="E251" s="127"/>
      <c r="F251" s="127"/>
      <c r="G251" s="127"/>
      <c r="H251" s="3"/>
      <c r="I251" s="3"/>
      <c r="J251" s="3"/>
      <c r="K251" s="3"/>
      <c r="L251" s="3"/>
      <c r="M251" s="9"/>
      <c r="N251" s="108"/>
      <c r="O251" s="3"/>
      <c r="P251" s="39"/>
      <c r="Q251" s="39"/>
      <c r="R251" s="39"/>
      <c r="S251" s="126"/>
      <c r="T251" s="38"/>
      <c r="U251" s="38"/>
      <c r="V251" s="38"/>
      <c r="W251" s="42"/>
      <c r="X251" s="42"/>
      <c r="Y251" s="42"/>
      <c r="Z251" s="42"/>
      <c r="AA251" s="42"/>
      <c r="AB251" s="42"/>
      <c r="AC251" s="121"/>
      <c r="AD251" s="38"/>
      <c r="AE251" s="38"/>
      <c r="AF251" s="38"/>
      <c r="AG251" s="38"/>
      <c r="AH251" s="38"/>
      <c r="AI251" s="338" t="s">
        <v>323</v>
      </c>
      <c r="AJ251" s="339"/>
      <c r="AK251" s="339"/>
      <c r="AL251" s="339"/>
      <c r="AM251" s="340" t="s">
        <v>324</v>
      </c>
      <c r="AN251" s="340"/>
      <c r="AO251" s="340"/>
      <c r="AP251" s="340"/>
      <c r="AQ251" s="341"/>
      <c r="AR251" s="27">
        <f>IF(BB245="","",BB245)</f>
        <v>8</v>
      </c>
      <c r="AS251" s="29" t="str">
        <f t="shared" si="76"/>
        <v>-</v>
      </c>
      <c r="AT251" s="28">
        <f>IF(AZ245="","",AZ245)</f>
        <v>15</v>
      </c>
      <c r="AU251" s="345" t="str">
        <f>IF(BC245="","",IF(BC245="○","×",IF(BC245="×","○")))</f>
        <v>×</v>
      </c>
      <c r="AV251" s="5">
        <f>IF(BB248="","",BB248)</f>
        <v>15</v>
      </c>
      <c r="AW251" s="24" t="str">
        <f aca="true" t="shared" si="77" ref="AW251:AW256">IF(AV251="","","-")</f>
        <v>-</v>
      </c>
      <c r="AX251" s="28">
        <f>IF(AZ248="","",AZ248)</f>
        <v>10</v>
      </c>
      <c r="AY251" s="345" t="str">
        <f>IF(BC248="","",IF(BC248="○","×",IF(BC248="×","○")))</f>
        <v>○</v>
      </c>
      <c r="AZ251" s="348"/>
      <c r="BA251" s="349"/>
      <c r="BB251" s="349"/>
      <c r="BC251" s="350"/>
      <c r="BD251" s="54">
        <v>15</v>
      </c>
      <c r="BE251" s="24" t="str">
        <f t="shared" si="75"/>
        <v>-</v>
      </c>
      <c r="BF251" s="56">
        <v>1</v>
      </c>
      <c r="BG251" s="357" t="str">
        <f>IF(BD251&lt;&gt;"",IF(BD251&gt;BF251,IF(BD252&gt;BF252,"○",IF(BD253&gt;BF253,"○","×")),IF(BD252&gt;BF252,IF(BD253&gt;BF253,"○","×"),"×")),"")</f>
        <v>○</v>
      </c>
      <c r="BH251" s="311" t="s">
        <v>22</v>
      </c>
      <c r="BI251" s="302"/>
      <c r="BJ251" s="302"/>
      <c r="BK251" s="303"/>
      <c r="BL251" s="38"/>
      <c r="BM251" s="250"/>
      <c r="BN251" s="3"/>
      <c r="BO251" s="250"/>
      <c r="BP251" s="3"/>
      <c r="BQ251" s="254"/>
      <c r="BR251" s="3"/>
      <c r="BS251" s="3"/>
      <c r="BT251" s="254"/>
    </row>
    <row r="252" spans="1:72" ht="9" customHeight="1" thickTop="1">
      <c r="A252" s="38"/>
      <c r="B252" s="120" t="str">
        <f>AI284</f>
        <v>石川英輝</v>
      </c>
      <c r="C252" s="214" t="str">
        <f>AM284</f>
        <v>TEAMｼｸﾞﾏ</v>
      </c>
      <c r="D252" s="455" t="s">
        <v>360</v>
      </c>
      <c r="E252" s="455"/>
      <c r="F252" s="455"/>
      <c r="G252" s="456"/>
      <c r="H252" s="3"/>
      <c r="I252" s="3"/>
      <c r="J252" s="3"/>
      <c r="K252" s="103">
        <v>15</v>
      </c>
      <c r="L252" s="103">
        <v>10</v>
      </c>
      <c r="M252" s="131">
        <v>13</v>
      </c>
      <c r="N252" s="109"/>
      <c r="O252" s="132"/>
      <c r="P252" s="39"/>
      <c r="Q252" s="39"/>
      <c r="R252" s="39"/>
      <c r="S252" s="126"/>
      <c r="T252" s="38"/>
      <c r="U252" s="38"/>
      <c r="V252" s="38"/>
      <c r="W252" s="42"/>
      <c r="X252" s="42"/>
      <c r="Y252" s="42"/>
      <c r="Z252" s="42"/>
      <c r="AA252" s="42"/>
      <c r="AB252" s="42"/>
      <c r="AC252" s="121"/>
      <c r="AD252" s="38"/>
      <c r="AE252" s="38"/>
      <c r="AF252" s="38"/>
      <c r="AG252" s="38"/>
      <c r="AH252" s="38"/>
      <c r="AI252" s="338" t="s">
        <v>325</v>
      </c>
      <c r="AJ252" s="339"/>
      <c r="AK252" s="339"/>
      <c r="AL252" s="339"/>
      <c r="AM252" s="340" t="s">
        <v>324</v>
      </c>
      <c r="AN252" s="340"/>
      <c r="AO252" s="340"/>
      <c r="AP252" s="340"/>
      <c r="AQ252" s="341"/>
      <c r="AR252" s="27">
        <f>IF(BB246="","",BB246)</f>
        <v>11</v>
      </c>
      <c r="AS252" s="24" t="str">
        <f t="shared" si="76"/>
        <v>-</v>
      </c>
      <c r="AT252" s="28">
        <f>IF(AZ246="","",AZ246)</f>
        <v>15</v>
      </c>
      <c r="AU252" s="346">
        <f>IF(AW249="","",AW249)</f>
      </c>
      <c r="AV252" s="5">
        <f>IF(BB249="","",BB249)</f>
        <v>15</v>
      </c>
      <c r="AW252" s="24" t="str">
        <f t="shared" si="77"/>
        <v>-</v>
      </c>
      <c r="AX252" s="28">
        <f>IF(AZ249="","",AZ249)</f>
        <v>7</v>
      </c>
      <c r="AY252" s="346" t="str">
        <f>IF(BA249="","",BA249)</f>
        <v>-</v>
      </c>
      <c r="AZ252" s="351"/>
      <c r="BA252" s="352"/>
      <c r="BB252" s="352"/>
      <c r="BC252" s="353"/>
      <c r="BD252" s="54">
        <v>15</v>
      </c>
      <c r="BE252" s="24" t="str">
        <f t="shared" si="75"/>
        <v>-</v>
      </c>
      <c r="BF252" s="56">
        <v>9</v>
      </c>
      <c r="BG252" s="357"/>
      <c r="BH252" s="304"/>
      <c r="BI252" s="301"/>
      <c r="BJ252" s="301"/>
      <c r="BK252" s="298"/>
      <c r="BL252" s="38"/>
      <c r="BM252" s="250">
        <f>COUNTIF(AR251:BG253,"○")</f>
        <v>2</v>
      </c>
      <c r="BN252" s="3">
        <f>COUNTIF(AR251:BG253,"×")</f>
        <v>1</v>
      </c>
      <c r="BO252" s="255">
        <f>(IF((AR251&gt;AT251),1,0))+(IF((AR252&gt;AT252),1,0))+(IF((AR253&gt;AT253),1,0))+(IF((AV251&gt;AX251),1,0))+(IF((AV252&gt;AX252),1,0))+(IF((AV253&gt;AX253),1,0))+(IF((AZ251&gt;BB251),1,0))+(IF((AZ252&gt;BB252),1,0))+(IF((AZ253&gt;BB253),1,0))+(IF((BD251&gt;BF251),1,0))+(IF((BD252&gt;BF252),1,0))+(IF((BD253&gt;BF253),1,0))</f>
        <v>4</v>
      </c>
      <c r="BP252" s="256">
        <f>(IF((AR251&lt;AT251),1,0))+(IF((AR252&lt;AT252),1,0))+(IF((AR253&lt;AT253),1,0))+(IF((AV251&lt;AX251),1,0))+(IF((AV252&lt;AX252),1,0))+(IF((AV253&lt;AX253),1,0))+(IF((AZ251&lt;BB251),1,0))+(IF((AZ252&lt;BB252),1,0))+(IF((AZ253&lt;BB253),1,0))+(IF((BD251&lt;BF251),1,0))+(IF((BD252&lt;BF252),1,0))+(IF((BD253&lt;BF253),1,0))</f>
        <v>2</v>
      </c>
      <c r="BQ252" s="257">
        <f>BO252-BP252</f>
        <v>2</v>
      </c>
      <c r="BR252" s="3">
        <f>SUM(AR251:AR253,AV251:AV253,AZ251:AZ253,BD251:BD253)</f>
        <v>79</v>
      </c>
      <c r="BS252" s="3">
        <f>SUM(AT251:AT253,AX251:AX253,BB251:BB253,BF251:BF253)</f>
        <v>57</v>
      </c>
      <c r="BT252" s="254">
        <f>BR252-BS252</f>
        <v>22</v>
      </c>
    </row>
    <row r="253" spans="1:72" ht="9" customHeight="1">
      <c r="A253" s="38"/>
      <c r="B253" s="122" t="str">
        <f>AI285</f>
        <v>尾藤幸衛</v>
      </c>
      <c r="C253" s="215" t="str">
        <f>AM285</f>
        <v>川之江ｸﾗﾌﾞ</v>
      </c>
      <c r="D253" s="457"/>
      <c r="E253" s="457"/>
      <c r="F253" s="457"/>
      <c r="G253" s="458"/>
      <c r="H253" s="207">
        <v>14</v>
      </c>
      <c r="I253" s="207">
        <v>10</v>
      </c>
      <c r="J253" s="208"/>
      <c r="K253" s="3"/>
      <c r="L253" s="3"/>
      <c r="M253" s="9"/>
      <c r="N253" s="130"/>
      <c r="O253" s="70"/>
      <c r="P253" s="39"/>
      <c r="Q253" s="39"/>
      <c r="R253" s="39"/>
      <c r="S253" s="126"/>
      <c r="T253" s="38"/>
      <c r="U253" s="38"/>
      <c r="V253" s="38"/>
      <c r="W253" s="42"/>
      <c r="X253" s="42"/>
      <c r="Y253" s="42"/>
      <c r="Z253" s="42"/>
      <c r="AA253" s="42"/>
      <c r="AB253" s="42"/>
      <c r="AC253" s="121"/>
      <c r="AD253" s="38"/>
      <c r="AE253" s="38"/>
      <c r="AF253" s="38"/>
      <c r="AG253" s="38"/>
      <c r="AH253" s="38"/>
      <c r="AI253" s="342"/>
      <c r="AJ253" s="343"/>
      <c r="AK253" s="343"/>
      <c r="AL253" s="343"/>
      <c r="AM253" s="343" t="s">
        <v>30</v>
      </c>
      <c r="AN253" s="343"/>
      <c r="AO253" s="343"/>
      <c r="AP253" s="343"/>
      <c r="AQ253" s="344"/>
      <c r="AR253" s="30">
        <f>IF(BB247="","",BB247)</f>
      </c>
      <c r="AS253" s="26">
        <f t="shared" si="76"/>
      </c>
      <c r="AT253" s="31">
        <f>IF(AZ247="","",AZ247)</f>
      </c>
      <c r="AU253" s="347">
        <f>IF(AW250="","",AW250)</f>
      </c>
      <c r="AV253" s="8">
        <f>IF(BB250="","",BB250)</f>
      </c>
      <c r="AW253" s="24">
        <f t="shared" si="77"/>
      </c>
      <c r="AX253" s="31">
        <f>IF(AZ250="","",AZ250)</f>
      </c>
      <c r="AY253" s="347">
        <f>IF(BA250="","",BA250)</f>
      </c>
      <c r="AZ253" s="354"/>
      <c r="BA253" s="355"/>
      <c r="BB253" s="355"/>
      <c r="BC253" s="356"/>
      <c r="BD253" s="55"/>
      <c r="BE253" s="24">
        <f t="shared" si="75"/>
      </c>
      <c r="BF253" s="58"/>
      <c r="BG253" s="358"/>
      <c r="BH253" s="17">
        <f>BM252</f>
        <v>2</v>
      </c>
      <c r="BI253" s="18" t="s">
        <v>19</v>
      </c>
      <c r="BJ253" s="18">
        <f>BN252</f>
        <v>1</v>
      </c>
      <c r="BK253" s="19" t="s">
        <v>7</v>
      </c>
      <c r="BL253" s="38"/>
      <c r="BM253" s="250"/>
      <c r="BN253" s="3"/>
      <c r="BO253" s="250"/>
      <c r="BP253" s="3"/>
      <c r="BQ253" s="254"/>
      <c r="BR253" s="3"/>
      <c r="BS253" s="3"/>
      <c r="BT253" s="254"/>
    </row>
    <row r="254" spans="1:72" ht="9" customHeight="1" thickBot="1">
      <c r="A254" s="38"/>
      <c r="B254" s="45"/>
      <c r="C254" s="217"/>
      <c r="D254" s="127"/>
      <c r="E254" s="127"/>
      <c r="F254" s="127"/>
      <c r="G254" s="127"/>
      <c r="H254" s="3"/>
      <c r="I254" s="3"/>
      <c r="J254" s="107"/>
      <c r="K254" s="65"/>
      <c r="L254" s="65"/>
      <c r="M254" s="96"/>
      <c r="N254" s="130"/>
      <c r="O254" s="70"/>
      <c r="P254" s="39"/>
      <c r="Q254" s="39"/>
      <c r="R254" s="39"/>
      <c r="S254" s="126"/>
      <c r="T254" s="38"/>
      <c r="U254" s="38"/>
      <c r="V254" s="38"/>
      <c r="W254" s="42"/>
      <c r="X254" s="42"/>
      <c r="Y254" s="42"/>
      <c r="Z254" s="42"/>
      <c r="AA254" s="42"/>
      <c r="AB254" s="42"/>
      <c r="AC254" s="121"/>
      <c r="AD254" s="38"/>
      <c r="AE254" s="38"/>
      <c r="AF254" s="38"/>
      <c r="AG254" s="38"/>
      <c r="AH254" s="38"/>
      <c r="AI254" s="324" t="s">
        <v>326</v>
      </c>
      <c r="AJ254" s="325"/>
      <c r="AK254" s="325"/>
      <c r="AL254" s="325"/>
      <c r="AM254" s="326" t="s">
        <v>290</v>
      </c>
      <c r="AN254" s="326"/>
      <c r="AO254" s="326"/>
      <c r="AP254" s="326"/>
      <c r="AQ254" s="327"/>
      <c r="AR254" s="27">
        <f>IF(BF245="","",BF245)</f>
        <v>3</v>
      </c>
      <c r="AS254" s="24" t="str">
        <f t="shared" si="76"/>
        <v>-</v>
      </c>
      <c r="AT254" s="28">
        <f>IF(BD245="","",BD245)</f>
        <v>15</v>
      </c>
      <c r="AU254" s="445" t="str">
        <f>IF(BG245="","",IF(BG245="○","×",IF(BG245="×","○")))</f>
        <v>×</v>
      </c>
      <c r="AV254" s="5">
        <f>IF(BF248="","",BF248)</f>
        <v>15</v>
      </c>
      <c r="AW254" s="29" t="str">
        <f t="shared" si="77"/>
        <v>-</v>
      </c>
      <c r="AX254" s="28">
        <f>IF(BD248="","",BD248)</f>
        <v>12</v>
      </c>
      <c r="AY254" s="445" t="str">
        <f>IF(BG248="","",IF(BG248="○","×",IF(BG248="×","○")))</f>
        <v>○</v>
      </c>
      <c r="AZ254" s="13">
        <f>IF(BF251="","",BF251)</f>
        <v>1</v>
      </c>
      <c r="BA254" s="24" t="str">
        <f>IF(AZ254="","","-")</f>
        <v>-</v>
      </c>
      <c r="BB254" s="33">
        <f>IF(BD251="","",BD251)</f>
        <v>15</v>
      </c>
      <c r="BC254" s="445" t="str">
        <f>IF(BG251="","",IF(BG251="○","×",IF(BG251="×","○")))</f>
        <v>×</v>
      </c>
      <c r="BD254" s="436"/>
      <c r="BE254" s="437"/>
      <c r="BF254" s="437"/>
      <c r="BG254" s="438"/>
      <c r="BH254" s="311" t="s">
        <v>23</v>
      </c>
      <c r="BI254" s="302"/>
      <c r="BJ254" s="302"/>
      <c r="BK254" s="303"/>
      <c r="BL254" s="38"/>
      <c r="BM254" s="251"/>
      <c r="BN254" s="252"/>
      <c r="BO254" s="251"/>
      <c r="BP254" s="252"/>
      <c r="BQ254" s="253"/>
      <c r="BR254" s="252"/>
      <c r="BS254" s="252"/>
      <c r="BT254" s="253"/>
    </row>
    <row r="255" spans="1:72" ht="9" customHeight="1" thickBot="1" thickTop="1">
      <c r="A255" s="38"/>
      <c r="B255" s="120" t="str">
        <f>AI269</f>
        <v>石川貴規</v>
      </c>
      <c r="C255" s="214" t="str">
        <f>AM269</f>
        <v>三島高校</v>
      </c>
      <c r="D255" s="455" t="s">
        <v>361</v>
      </c>
      <c r="E255" s="455"/>
      <c r="F255" s="455"/>
      <c r="G255" s="456"/>
      <c r="H255" s="293">
        <v>15</v>
      </c>
      <c r="I255" s="172">
        <v>15</v>
      </c>
      <c r="J255" s="173"/>
      <c r="K255" s="3"/>
      <c r="L255" s="3"/>
      <c r="M255" s="9"/>
      <c r="N255" s="9"/>
      <c r="O255" s="9"/>
      <c r="P255" s="110"/>
      <c r="Q255" s="39"/>
      <c r="R255" s="39"/>
      <c r="S255" s="126"/>
      <c r="T255" s="45" t="s">
        <v>55</v>
      </c>
      <c r="U255" s="38"/>
      <c r="V255" s="38"/>
      <c r="W255" s="38"/>
      <c r="X255" s="42"/>
      <c r="Y255" s="42"/>
      <c r="Z255" s="42"/>
      <c r="AA255" s="42"/>
      <c r="AB255" s="42"/>
      <c r="AC255" s="42"/>
      <c r="AD255" s="38"/>
      <c r="AE255" s="38"/>
      <c r="AF255" s="38"/>
      <c r="AG255" s="38"/>
      <c r="AH255" s="38"/>
      <c r="AI255" s="299" t="s">
        <v>327</v>
      </c>
      <c r="AJ255" s="300"/>
      <c r="AK255" s="300"/>
      <c r="AL255" s="300"/>
      <c r="AM255" s="297" t="s">
        <v>290</v>
      </c>
      <c r="AN255" s="297"/>
      <c r="AO255" s="297"/>
      <c r="AP255" s="297"/>
      <c r="AQ255" s="320"/>
      <c r="AR255" s="27">
        <f>IF(BF246="","",BF246)</f>
        <v>13</v>
      </c>
      <c r="AS255" s="24" t="str">
        <f t="shared" si="76"/>
        <v>-</v>
      </c>
      <c r="AT255" s="28">
        <f>IF(BD246="","",BD246)</f>
        <v>15</v>
      </c>
      <c r="AU255" s="446"/>
      <c r="AV255" s="5">
        <f>IF(BF249="","",BF249)</f>
        <v>10</v>
      </c>
      <c r="AW255" s="24" t="str">
        <f t="shared" si="77"/>
        <v>-</v>
      </c>
      <c r="AX255" s="28">
        <f>IF(BD249="","",BD249)</f>
        <v>15</v>
      </c>
      <c r="AY255" s="446"/>
      <c r="AZ255" s="5">
        <f>IF(BF252="","",BF252)</f>
        <v>9</v>
      </c>
      <c r="BA255" s="24" t="str">
        <f>IF(AZ255="","","-")</f>
        <v>-</v>
      </c>
      <c r="BB255" s="28">
        <f>IF(BD252="","",BD252)</f>
        <v>15</v>
      </c>
      <c r="BC255" s="446"/>
      <c r="BD255" s="439"/>
      <c r="BE255" s="440"/>
      <c r="BF255" s="440"/>
      <c r="BG255" s="441"/>
      <c r="BH255" s="304"/>
      <c r="BI255" s="301"/>
      <c r="BJ255" s="301"/>
      <c r="BK255" s="298"/>
      <c r="BL255" s="38"/>
      <c r="BM255" s="250">
        <f>COUNTIF(AR254:BG256,"○")</f>
        <v>1</v>
      </c>
      <c r="BN255" s="3">
        <f>COUNTIF(AR254:BG256,"×")</f>
        <v>2</v>
      </c>
      <c r="BO255" s="255">
        <f>(IF((AR254&gt;AT254),1,0))+(IF((AR255&gt;AT255),1,0))+(IF((AR256&gt;AT256),1,0))+(IF((AV254&gt;AX254),1,0))+(IF((AV255&gt;AX255),1,0))+(IF((AV256&gt;AX256),1,0))+(IF((AZ254&gt;BB254),1,0))+(IF((AZ255&gt;BB255),1,0))+(IF((AZ256&gt;BB256),1,0))+(IF((BD254&gt;BF254),1,0))+(IF((BD255&gt;BF255),1,0))+(IF((BD256&gt;BF256),1,0))</f>
        <v>2</v>
      </c>
      <c r="BP255" s="256">
        <f>(IF((AR254&lt;AT254),1,0))+(IF((AR255&lt;AT255),1,0))+(IF((AR256&lt;AT256),1,0))+(IF((AV254&lt;AX254),1,0))+(IF((AV255&lt;AX255),1,0))+(IF((AV256&lt;AX256),1,0))+(IF((AZ254&lt;BB254),1,0))+(IF((AZ255&lt;BB255),1,0))+(IF((AZ256&lt;BB256),1,0))+(IF((BD254&lt;BF254),1,0))+(IF((BD255&lt;BF255),1,0))+(IF((BD256&lt;BF256),1,0))</f>
        <v>5</v>
      </c>
      <c r="BQ255" s="257">
        <f>BO255-BP255</f>
        <v>-3</v>
      </c>
      <c r="BR255" s="3">
        <f>SUM(AR254:AR256,AV254:AV256,AZ254:AZ256,BD254:BD256)</f>
        <v>66</v>
      </c>
      <c r="BS255" s="3">
        <f>SUM(AT254:AT256,AX254:AX256,BB254:BB256,BF254:BF256)</f>
        <v>94</v>
      </c>
      <c r="BT255" s="254">
        <f>BR255-BS255</f>
        <v>-28</v>
      </c>
    </row>
    <row r="256" spans="1:72" ht="9" customHeight="1" thickBot="1" thickTop="1">
      <c r="A256" s="38"/>
      <c r="B256" s="122" t="str">
        <f>AI270</f>
        <v>三木麻由佳</v>
      </c>
      <c r="C256" s="215" t="str">
        <f>AM270</f>
        <v>三島高校</v>
      </c>
      <c r="D256" s="457"/>
      <c r="E256" s="457"/>
      <c r="F256" s="457"/>
      <c r="G256" s="458"/>
      <c r="H256" s="39"/>
      <c r="I256" s="39"/>
      <c r="J256" s="39"/>
      <c r="K256" s="9"/>
      <c r="L256" s="9"/>
      <c r="M256" s="9"/>
      <c r="N256" s="9"/>
      <c r="O256" s="9"/>
      <c r="P256" s="133">
        <v>15</v>
      </c>
      <c r="Q256" s="287">
        <v>15</v>
      </c>
      <c r="R256" s="287"/>
      <c r="S256" s="126"/>
      <c r="T256" s="470" t="str">
        <f>B246</f>
        <v>仙波史也</v>
      </c>
      <c r="U256" s="471"/>
      <c r="V256" s="471"/>
      <c r="W256" s="471"/>
      <c r="X256" s="471"/>
      <c r="Y256" s="472" t="str">
        <f>C246</f>
        <v>三島高校</v>
      </c>
      <c r="Z256" s="471"/>
      <c r="AA256" s="471"/>
      <c r="AB256" s="471"/>
      <c r="AC256" s="473"/>
      <c r="AD256" s="38"/>
      <c r="AE256" s="38"/>
      <c r="AF256" s="38"/>
      <c r="AG256" s="38"/>
      <c r="AH256" s="38"/>
      <c r="AI256" s="390"/>
      <c r="AJ256" s="391"/>
      <c r="AK256" s="391"/>
      <c r="AL256" s="391"/>
      <c r="AM256" s="391" t="s">
        <v>30</v>
      </c>
      <c r="AN256" s="391"/>
      <c r="AO256" s="391"/>
      <c r="AP256" s="391"/>
      <c r="AQ256" s="392"/>
      <c r="AR256" s="34">
        <f>IF(BF247="","",BF247)</f>
      </c>
      <c r="AS256" s="35">
        <f t="shared" si="76"/>
      </c>
      <c r="AT256" s="36">
        <f>IF(BD247="","",BD247)</f>
      </c>
      <c r="AU256" s="418"/>
      <c r="AV256" s="37">
        <f>IF(BF250="","",BF250)</f>
        <v>15</v>
      </c>
      <c r="AW256" s="35" t="str">
        <f t="shared" si="77"/>
        <v>-</v>
      </c>
      <c r="AX256" s="36">
        <f>IF(BD250="","",BD250)</f>
        <v>7</v>
      </c>
      <c r="AY256" s="418"/>
      <c r="AZ256" s="37">
        <f>IF(BF253="","",BF253)</f>
      </c>
      <c r="BA256" s="35">
        <f>IF(AZ256="","","-")</f>
      </c>
      <c r="BB256" s="36">
        <f>IF(BD253="","",BD253)</f>
      </c>
      <c r="BC256" s="418"/>
      <c r="BD256" s="442"/>
      <c r="BE256" s="443"/>
      <c r="BF256" s="443"/>
      <c r="BG256" s="444"/>
      <c r="BH256" s="20">
        <f>BM255</f>
        <v>1</v>
      </c>
      <c r="BI256" s="21" t="s">
        <v>19</v>
      </c>
      <c r="BJ256" s="21">
        <f>BN255</f>
        <v>2</v>
      </c>
      <c r="BK256" s="22" t="s">
        <v>7</v>
      </c>
      <c r="BL256" s="38"/>
      <c r="BM256" s="258"/>
      <c r="BN256" s="259"/>
      <c r="BO256" s="258"/>
      <c r="BP256" s="259"/>
      <c r="BQ256" s="260"/>
      <c r="BR256" s="259"/>
      <c r="BS256" s="259"/>
      <c r="BT256" s="260"/>
    </row>
    <row r="257" spans="1:72" ht="9" customHeight="1" thickBot="1" thickTop="1">
      <c r="A257" s="38"/>
      <c r="B257" s="121"/>
      <c r="C257" s="218"/>
      <c r="D257" s="135"/>
      <c r="E257" s="135"/>
      <c r="F257" s="135"/>
      <c r="G257" s="135"/>
      <c r="H257" s="288"/>
      <c r="I257" s="288"/>
      <c r="J257" s="288"/>
      <c r="K257" s="288"/>
      <c r="L257" s="288"/>
      <c r="M257" s="288"/>
      <c r="N257" s="288"/>
      <c r="O257" s="289"/>
      <c r="P257" s="137">
        <v>10</v>
      </c>
      <c r="Q257" s="139">
        <v>7</v>
      </c>
      <c r="R257" s="139"/>
      <c r="S257" s="140"/>
      <c r="T257" s="474" t="str">
        <f>B247</f>
        <v>坂本紀子</v>
      </c>
      <c r="U257" s="468"/>
      <c r="V257" s="468"/>
      <c r="W257" s="468"/>
      <c r="X257" s="468"/>
      <c r="Y257" s="467" t="str">
        <f>C247</f>
        <v>三島高校</v>
      </c>
      <c r="Z257" s="468"/>
      <c r="AA257" s="468"/>
      <c r="AB257" s="468"/>
      <c r="AC257" s="469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</row>
    <row r="258" spans="1:72" ht="9" customHeight="1" thickBot="1">
      <c r="A258" s="38"/>
      <c r="B258" s="120" t="str">
        <f>AI260</f>
        <v>鈴木貴</v>
      </c>
      <c r="C258" s="214" t="str">
        <f>AM260</f>
        <v>TEAM BLOWIN</v>
      </c>
      <c r="D258" s="502" t="s">
        <v>362</v>
      </c>
      <c r="E258" s="502"/>
      <c r="F258" s="502"/>
      <c r="G258" s="503"/>
      <c r="H258" s="39"/>
      <c r="I258" s="39"/>
      <c r="J258" s="39"/>
      <c r="K258" s="9"/>
      <c r="L258" s="9"/>
      <c r="M258" s="9"/>
      <c r="N258" s="288"/>
      <c r="O258" s="290"/>
      <c r="P258" s="9"/>
      <c r="Q258" s="39"/>
      <c r="R258" s="39"/>
      <c r="S258" s="126"/>
      <c r="T258" s="48"/>
      <c r="U258" s="49"/>
      <c r="V258" s="49"/>
      <c r="W258" s="49"/>
      <c r="X258" s="49"/>
      <c r="Y258" s="49"/>
      <c r="Z258" s="49"/>
      <c r="AA258" s="49"/>
      <c r="AB258" s="49"/>
      <c r="AC258" s="49"/>
      <c r="AD258" s="38"/>
      <c r="AE258" s="38"/>
      <c r="AF258" s="38"/>
      <c r="AG258" s="38"/>
      <c r="AH258" s="38"/>
      <c r="AI258" s="328" t="s">
        <v>43</v>
      </c>
      <c r="AJ258" s="329"/>
      <c r="AK258" s="329"/>
      <c r="AL258" s="329"/>
      <c r="AM258" s="329"/>
      <c r="AN258" s="329"/>
      <c r="AO258" s="329"/>
      <c r="AP258" s="329"/>
      <c r="AQ258" s="330"/>
      <c r="AR258" s="416" t="str">
        <f>AI260</f>
        <v>鈴木貴</v>
      </c>
      <c r="AS258" s="400"/>
      <c r="AT258" s="400"/>
      <c r="AU258" s="401"/>
      <c r="AV258" s="399" t="str">
        <f>AI263</f>
        <v>藤田武也</v>
      </c>
      <c r="AW258" s="400"/>
      <c r="AX258" s="400"/>
      <c r="AY258" s="401"/>
      <c r="AZ258" s="399" t="str">
        <f>AI266</f>
        <v>三木大輔</v>
      </c>
      <c r="BA258" s="400"/>
      <c r="BB258" s="400"/>
      <c r="BC258" s="401"/>
      <c r="BD258" s="399" t="str">
        <f>AI269</f>
        <v>石川貴規</v>
      </c>
      <c r="BE258" s="400"/>
      <c r="BF258" s="400"/>
      <c r="BG258" s="402"/>
      <c r="BH258" s="403" t="s">
        <v>1</v>
      </c>
      <c r="BI258" s="404"/>
      <c r="BJ258" s="404"/>
      <c r="BK258" s="405"/>
      <c r="BL258" s="38"/>
      <c r="BM258" s="393" t="s">
        <v>3</v>
      </c>
      <c r="BN258" s="395"/>
      <c r="BO258" s="393" t="s">
        <v>4</v>
      </c>
      <c r="BP258" s="394"/>
      <c r="BQ258" s="395"/>
      <c r="BR258" s="396" t="s">
        <v>5</v>
      </c>
      <c r="BS258" s="397"/>
      <c r="BT258" s="398"/>
    </row>
    <row r="259" spans="1:72" ht="9" customHeight="1" thickBot="1" thickTop="1">
      <c r="A259" s="38"/>
      <c r="B259" s="122" t="str">
        <f>AI261</f>
        <v>齋藤絵里</v>
      </c>
      <c r="C259" s="215" t="str">
        <f>AM261</f>
        <v>Ａ’S</v>
      </c>
      <c r="D259" s="504"/>
      <c r="E259" s="504"/>
      <c r="F259" s="504"/>
      <c r="G259" s="505"/>
      <c r="H259" s="123">
        <v>15</v>
      </c>
      <c r="I259" s="124">
        <v>15</v>
      </c>
      <c r="J259" s="125"/>
      <c r="K259" s="3"/>
      <c r="L259" s="3"/>
      <c r="M259" s="9"/>
      <c r="N259" s="288"/>
      <c r="O259" s="290"/>
      <c r="P259" s="9"/>
      <c r="Q259" s="39"/>
      <c r="R259" s="39"/>
      <c r="S259" s="126"/>
      <c r="T259" s="50" t="s">
        <v>56</v>
      </c>
      <c r="U259" s="45"/>
      <c r="V259" s="45"/>
      <c r="W259" s="45"/>
      <c r="X259" s="45"/>
      <c r="Y259" s="45"/>
      <c r="Z259" s="45"/>
      <c r="AA259" s="45"/>
      <c r="AB259" s="45"/>
      <c r="AC259" s="45"/>
      <c r="AD259" s="38"/>
      <c r="AE259" s="38"/>
      <c r="AF259" s="38"/>
      <c r="AG259" s="38"/>
      <c r="AH259" s="38"/>
      <c r="AI259" s="331"/>
      <c r="AJ259" s="332"/>
      <c r="AK259" s="332"/>
      <c r="AL259" s="332"/>
      <c r="AM259" s="332"/>
      <c r="AN259" s="332"/>
      <c r="AO259" s="332"/>
      <c r="AP259" s="332"/>
      <c r="AQ259" s="333"/>
      <c r="AR259" s="417" t="str">
        <f>AI261</f>
        <v>齋藤絵里</v>
      </c>
      <c r="AS259" s="369"/>
      <c r="AT259" s="369"/>
      <c r="AU259" s="418"/>
      <c r="AV259" s="368" t="str">
        <f>AI264</f>
        <v>伊藤充絵</v>
      </c>
      <c r="AW259" s="369"/>
      <c r="AX259" s="369"/>
      <c r="AY259" s="418"/>
      <c r="AZ259" s="368" t="str">
        <f>AI267</f>
        <v>宮本明枝</v>
      </c>
      <c r="BA259" s="369"/>
      <c r="BB259" s="369"/>
      <c r="BC259" s="418"/>
      <c r="BD259" s="368" t="str">
        <f>AI270</f>
        <v>三木麻由佳</v>
      </c>
      <c r="BE259" s="369"/>
      <c r="BF259" s="369"/>
      <c r="BG259" s="370"/>
      <c r="BH259" s="371" t="s">
        <v>2</v>
      </c>
      <c r="BI259" s="372"/>
      <c r="BJ259" s="372"/>
      <c r="BK259" s="373"/>
      <c r="BL259" s="38"/>
      <c r="BM259" s="247" t="s">
        <v>6</v>
      </c>
      <c r="BN259" s="249" t="s">
        <v>7</v>
      </c>
      <c r="BO259" s="247" t="s">
        <v>26</v>
      </c>
      <c r="BP259" s="249" t="s">
        <v>8</v>
      </c>
      <c r="BQ259" s="248" t="s">
        <v>9</v>
      </c>
      <c r="BR259" s="249" t="s">
        <v>20</v>
      </c>
      <c r="BS259" s="249" t="s">
        <v>8</v>
      </c>
      <c r="BT259" s="248" t="s">
        <v>9</v>
      </c>
    </row>
    <row r="260" spans="1:72" ht="9" customHeight="1" thickTop="1">
      <c r="A260" s="38"/>
      <c r="B260" s="121"/>
      <c r="C260" s="218"/>
      <c r="D260" s="127"/>
      <c r="E260" s="127"/>
      <c r="F260" s="127"/>
      <c r="G260" s="127"/>
      <c r="H260" s="3"/>
      <c r="I260" s="3"/>
      <c r="J260" s="107"/>
      <c r="K260" s="66"/>
      <c r="L260" s="66"/>
      <c r="M260" s="95"/>
      <c r="N260" s="292"/>
      <c r="O260" s="290"/>
      <c r="P260" s="9"/>
      <c r="Q260" s="39"/>
      <c r="R260" s="39"/>
      <c r="S260" s="126"/>
      <c r="T260" s="470" t="str">
        <f>B258</f>
        <v>鈴木貴</v>
      </c>
      <c r="U260" s="471"/>
      <c r="V260" s="471"/>
      <c r="W260" s="471"/>
      <c r="X260" s="471"/>
      <c r="Y260" s="472" t="s">
        <v>438</v>
      </c>
      <c r="Z260" s="471"/>
      <c r="AA260" s="471"/>
      <c r="AB260" s="471"/>
      <c r="AC260" s="473"/>
      <c r="AD260" s="38"/>
      <c r="AE260" s="38"/>
      <c r="AF260" s="38"/>
      <c r="AG260" s="38"/>
      <c r="AH260" s="38"/>
      <c r="AI260" s="374" t="s">
        <v>328</v>
      </c>
      <c r="AJ260" s="375"/>
      <c r="AK260" s="375"/>
      <c r="AL260" s="375"/>
      <c r="AM260" s="376" t="s">
        <v>367</v>
      </c>
      <c r="AN260" s="376"/>
      <c r="AO260" s="376"/>
      <c r="AP260" s="376"/>
      <c r="AQ260" s="377"/>
      <c r="AR260" s="378"/>
      <c r="AS260" s="379"/>
      <c r="AT260" s="379"/>
      <c r="AU260" s="380"/>
      <c r="AV260" s="54">
        <v>15</v>
      </c>
      <c r="AW260" s="24" t="str">
        <f>IF(AV260="","","-")</f>
        <v>-</v>
      </c>
      <c r="AX260" s="56">
        <v>10</v>
      </c>
      <c r="AY260" s="383" t="str">
        <f>IF(AV260&lt;&gt;"",IF(AV260&gt;AX260,IF(AV261&gt;AX261,"○",IF(AV262&gt;AX262,"○","×")),IF(AV261&gt;AX261,IF(AV262&gt;AX262,"○","×"),"×")),"")</f>
        <v>○</v>
      </c>
      <c r="AZ260" s="54">
        <v>15</v>
      </c>
      <c r="BA260" s="25" t="str">
        <f aca="true" t="shared" si="78" ref="BA260:BA265">IF(AZ260="","","-")</f>
        <v>-</v>
      </c>
      <c r="BB260" s="59">
        <v>5</v>
      </c>
      <c r="BC260" s="383" t="str">
        <f>IF(AZ260&lt;&gt;"",IF(AZ260&gt;BB260,IF(AZ261&gt;BB261,"○",IF(AZ262&gt;BB262,"○","×")),IF(AZ261&gt;BB261,IF(AZ262&gt;BB262,"○","×"),"×")),"")</f>
        <v>○</v>
      </c>
      <c r="BD260" s="60">
        <v>13</v>
      </c>
      <c r="BE260" s="25" t="str">
        <f aca="true" t="shared" si="79" ref="BE260:BE268">IF(BD260="","","-")</f>
        <v>-</v>
      </c>
      <c r="BF260" s="56">
        <v>15</v>
      </c>
      <c r="BG260" s="386" t="str">
        <f>IF(BD260&lt;&gt;"",IF(BD260&gt;BF260,IF(BD261&gt;BF261,"○",IF(BD262&gt;BF262,"○","×")),IF(BD261&gt;BF261,IF(BD262&gt;BF262,"○","×"),"×")),"")</f>
        <v>○</v>
      </c>
      <c r="BH260" s="387" t="s">
        <v>21</v>
      </c>
      <c r="BI260" s="388"/>
      <c r="BJ260" s="388"/>
      <c r="BK260" s="389"/>
      <c r="BL260" s="38"/>
      <c r="BM260" s="250"/>
      <c r="BN260" s="3"/>
      <c r="BO260" s="251"/>
      <c r="BP260" s="252"/>
      <c r="BQ260" s="253"/>
      <c r="BR260" s="3"/>
      <c r="BS260" s="3"/>
      <c r="BT260" s="254"/>
    </row>
    <row r="261" spans="1:72" ht="9" customHeight="1">
      <c r="A261" s="38"/>
      <c r="B261" s="120" t="str">
        <f>AI281</f>
        <v>田井裕正</v>
      </c>
      <c r="C261" s="214" t="str">
        <f>AM281</f>
        <v>タイム</v>
      </c>
      <c r="D261" s="455" t="s">
        <v>363</v>
      </c>
      <c r="E261" s="455"/>
      <c r="F261" s="455"/>
      <c r="G261" s="456"/>
      <c r="H261" s="105">
        <v>13</v>
      </c>
      <c r="I261" s="105">
        <v>13</v>
      </c>
      <c r="J261" s="128"/>
      <c r="K261" s="3"/>
      <c r="L261" s="3"/>
      <c r="M261" s="9"/>
      <c r="N261" s="292"/>
      <c r="O261" s="290"/>
      <c r="P261" s="9"/>
      <c r="Q261" s="39"/>
      <c r="R261" s="39"/>
      <c r="S261" s="126"/>
      <c r="T261" s="474" t="str">
        <f>B259</f>
        <v>齋藤絵里</v>
      </c>
      <c r="U261" s="468"/>
      <c r="V261" s="468"/>
      <c r="W261" s="468"/>
      <c r="X261" s="468"/>
      <c r="Y261" s="467" t="s">
        <v>439</v>
      </c>
      <c r="Z261" s="468"/>
      <c r="AA261" s="468"/>
      <c r="AB261" s="468"/>
      <c r="AC261" s="469"/>
      <c r="AD261" s="38"/>
      <c r="AE261" s="38"/>
      <c r="AF261" s="38"/>
      <c r="AG261" s="38"/>
      <c r="AH261" s="38"/>
      <c r="AI261" s="338" t="s">
        <v>329</v>
      </c>
      <c r="AJ261" s="339"/>
      <c r="AK261" s="339"/>
      <c r="AL261" s="339"/>
      <c r="AM261" s="340" t="s">
        <v>330</v>
      </c>
      <c r="AN261" s="340"/>
      <c r="AO261" s="340"/>
      <c r="AP261" s="340"/>
      <c r="AQ261" s="341"/>
      <c r="AR261" s="381"/>
      <c r="AS261" s="352"/>
      <c r="AT261" s="352"/>
      <c r="AU261" s="353"/>
      <c r="AV261" s="54">
        <v>15</v>
      </c>
      <c r="AW261" s="24" t="str">
        <f>IF(AV261="","","-")</f>
        <v>-</v>
      </c>
      <c r="AX261" s="57">
        <v>10</v>
      </c>
      <c r="AY261" s="384"/>
      <c r="AZ261" s="54">
        <v>15</v>
      </c>
      <c r="BA261" s="24" t="str">
        <f t="shared" si="78"/>
        <v>-</v>
      </c>
      <c r="BB261" s="56">
        <v>6</v>
      </c>
      <c r="BC261" s="384"/>
      <c r="BD261" s="54">
        <v>15</v>
      </c>
      <c r="BE261" s="24" t="str">
        <f t="shared" si="79"/>
        <v>-</v>
      </c>
      <c r="BF261" s="56">
        <v>13</v>
      </c>
      <c r="BG261" s="357"/>
      <c r="BH261" s="304"/>
      <c r="BI261" s="301"/>
      <c r="BJ261" s="301"/>
      <c r="BK261" s="298"/>
      <c r="BL261" s="38"/>
      <c r="BM261" s="250">
        <f>COUNTIF(AR260:BG262,"○")</f>
        <v>3</v>
      </c>
      <c r="BN261" s="3">
        <f>COUNTIF(AR260:BG262,"×")</f>
        <v>0</v>
      </c>
      <c r="BO261" s="255">
        <f>(IF((AR260&gt;AT260),1,0))+(IF((AR261&gt;AT261),1,0))+(IF((AR262&gt;AT262),1,0))+(IF((AV260&gt;AX260),1,0))+(IF((AV261&gt;AX261),1,0))+(IF((AV262&gt;AX262),1,0))+(IF((AZ260&gt;BB260),1,0))+(IF((AZ261&gt;BB261),1,0))+(IF((AZ262&gt;BB262),1,0))+(IF((BD260&gt;BF260),1,0))+(IF((BD261&gt;BF261),1,0))+(IF((BD262&gt;BF262),1,0))</f>
        <v>6</v>
      </c>
      <c r="BP261" s="256">
        <f>(IF((AR260&lt;AT260),1,0))+(IF((AR261&lt;AT261),1,0))+(IF((AR262&lt;AT262),1,0))+(IF((AV260&lt;AX260),1,0))+(IF((AV261&lt;AX261),1,0))+(IF((AV262&lt;AX262),1,0))+(IF((AZ260&lt;BB260),1,0))+(IF((AZ261&lt;BB261),1,0))+(IF((AZ262&lt;BB262),1,0))+(IF((BD260&lt;BF260),1,0))+(IF((BD261&lt;BF261),1,0))+(IF((BD262&lt;BF262),1,0))</f>
        <v>1</v>
      </c>
      <c r="BQ261" s="257">
        <f>BO261-BP261</f>
        <v>5</v>
      </c>
      <c r="BR261" s="3">
        <f>SUM(AR260:AR262,AV260:AV262,AZ260:AZ262,BD260:BD262)</f>
        <v>103</v>
      </c>
      <c r="BS261" s="3">
        <f>SUM(AT260:AT262,AX260:AX262,BB260:BB262,BF260:BF262)</f>
        <v>70</v>
      </c>
      <c r="BT261" s="254">
        <f>BR261-BS261</f>
        <v>33</v>
      </c>
    </row>
    <row r="262" spans="1:72" ht="9" customHeight="1" thickBot="1">
      <c r="A262" s="38"/>
      <c r="B262" s="122" t="str">
        <f>AI282</f>
        <v>矢野初美</v>
      </c>
      <c r="C262" s="215" t="str">
        <f>AM282</f>
        <v>タイム</v>
      </c>
      <c r="D262" s="457"/>
      <c r="E262" s="457"/>
      <c r="F262" s="457"/>
      <c r="G262" s="458"/>
      <c r="H262" s="3"/>
      <c r="I262" s="3"/>
      <c r="J262" s="3"/>
      <c r="K262" s="103">
        <v>15</v>
      </c>
      <c r="L262" s="103">
        <v>15</v>
      </c>
      <c r="M262" s="131"/>
      <c r="N262" s="294"/>
      <c r="O262" s="291"/>
      <c r="P262" s="288"/>
      <c r="Q262" s="288"/>
      <c r="R262" s="288"/>
      <c r="S262" s="136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38"/>
      <c r="AE262" s="38"/>
      <c r="AF262" s="38"/>
      <c r="AG262" s="38"/>
      <c r="AH262" s="38"/>
      <c r="AI262" s="342"/>
      <c r="AJ262" s="343"/>
      <c r="AK262" s="343"/>
      <c r="AL262" s="343"/>
      <c r="AM262" s="343" t="s">
        <v>30</v>
      </c>
      <c r="AN262" s="343"/>
      <c r="AO262" s="343"/>
      <c r="AP262" s="343"/>
      <c r="AQ262" s="344"/>
      <c r="AR262" s="382"/>
      <c r="AS262" s="355"/>
      <c r="AT262" s="355"/>
      <c r="AU262" s="356"/>
      <c r="AV262" s="55"/>
      <c r="AW262" s="24">
        <f>IF(AV262="","","-")</f>
      </c>
      <c r="AX262" s="58"/>
      <c r="AY262" s="385"/>
      <c r="AZ262" s="55"/>
      <c r="BA262" s="26">
        <f t="shared" si="78"/>
      </c>
      <c r="BB262" s="58"/>
      <c r="BC262" s="384"/>
      <c r="BD262" s="55">
        <v>15</v>
      </c>
      <c r="BE262" s="26" t="str">
        <f t="shared" si="79"/>
        <v>-</v>
      </c>
      <c r="BF262" s="58">
        <v>11</v>
      </c>
      <c r="BG262" s="357"/>
      <c r="BH262" s="17">
        <f>BM261</f>
        <v>3</v>
      </c>
      <c r="BI262" s="18" t="s">
        <v>19</v>
      </c>
      <c r="BJ262" s="18">
        <f>BN261</f>
        <v>0</v>
      </c>
      <c r="BK262" s="19" t="s">
        <v>7</v>
      </c>
      <c r="BL262" s="38"/>
      <c r="BM262" s="250"/>
      <c r="BN262" s="3"/>
      <c r="BO262" s="250"/>
      <c r="BP262" s="3"/>
      <c r="BQ262" s="254"/>
      <c r="BR262" s="3"/>
      <c r="BS262" s="3"/>
      <c r="BT262" s="254"/>
    </row>
    <row r="263" spans="1:72" ht="9" customHeight="1" thickTop="1">
      <c r="A263" s="38"/>
      <c r="B263" s="121"/>
      <c r="C263" s="218"/>
      <c r="D263" s="127"/>
      <c r="E263" s="127"/>
      <c r="F263" s="127"/>
      <c r="G263" s="127"/>
      <c r="H263" s="3"/>
      <c r="I263" s="3"/>
      <c r="J263" s="3"/>
      <c r="K263" s="3"/>
      <c r="L263" s="3"/>
      <c r="M263" s="9"/>
      <c r="N263" s="295"/>
      <c r="O263" s="288"/>
      <c r="P263" s="288"/>
      <c r="Q263" s="288"/>
      <c r="R263" s="288"/>
      <c r="S263" s="136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38"/>
      <c r="AE263" s="38"/>
      <c r="AF263" s="38"/>
      <c r="AG263" s="38"/>
      <c r="AH263" s="38"/>
      <c r="AI263" s="324" t="s">
        <v>331</v>
      </c>
      <c r="AJ263" s="325"/>
      <c r="AK263" s="325"/>
      <c r="AL263" s="325"/>
      <c r="AM263" s="326" t="s">
        <v>332</v>
      </c>
      <c r="AN263" s="326"/>
      <c r="AO263" s="326"/>
      <c r="AP263" s="326"/>
      <c r="AQ263" s="327"/>
      <c r="AR263" s="27">
        <f>IF(AX260="","",AX260)</f>
        <v>10</v>
      </c>
      <c r="AS263" s="24" t="str">
        <f aca="true" t="shared" si="80" ref="AS263:AS271">IF(AR263="","","-")</f>
        <v>-</v>
      </c>
      <c r="AT263" s="28">
        <f>IF(AV260="","",AV260)</f>
        <v>15</v>
      </c>
      <c r="AU263" s="345" t="str">
        <f>IF(AY260="","",IF(AY260="○","×",IF(AY260="×","○")))</f>
        <v>×</v>
      </c>
      <c r="AV263" s="348"/>
      <c r="AW263" s="349"/>
      <c r="AX263" s="349"/>
      <c r="AY263" s="350"/>
      <c r="AZ263" s="54">
        <v>15</v>
      </c>
      <c r="BA263" s="24" t="str">
        <f t="shared" si="78"/>
        <v>-</v>
      </c>
      <c r="BB263" s="56">
        <v>8</v>
      </c>
      <c r="BC263" s="406" t="str">
        <f>IF(AZ263&lt;&gt;"",IF(AZ263&gt;BB263,IF(AZ264&gt;BB264,"○",IF(AZ265&gt;BB265,"○","×")),IF(AZ264&gt;BB264,IF(AZ265&gt;BB265,"○","×"),"×")),"")</f>
        <v>○</v>
      </c>
      <c r="BD263" s="54">
        <v>13</v>
      </c>
      <c r="BE263" s="24" t="str">
        <f t="shared" si="79"/>
        <v>-</v>
      </c>
      <c r="BF263" s="56">
        <v>15</v>
      </c>
      <c r="BG263" s="365" t="str">
        <f>IF(BD263&lt;&gt;"",IF(BD263&gt;BF263,IF(BD264&gt;BF264,"○",IF(BD265&gt;BF265,"○","×")),IF(BD264&gt;BF264,IF(BD265&gt;BF265,"○","×"),"×")),"")</f>
        <v>×</v>
      </c>
      <c r="BH263" s="311" t="s">
        <v>23</v>
      </c>
      <c r="BI263" s="302"/>
      <c r="BJ263" s="302"/>
      <c r="BK263" s="303"/>
      <c r="BL263" s="38"/>
      <c r="BM263" s="251"/>
      <c r="BN263" s="252"/>
      <c r="BO263" s="251"/>
      <c r="BP263" s="252"/>
      <c r="BQ263" s="253"/>
      <c r="BR263" s="252"/>
      <c r="BS263" s="252"/>
      <c r="BT263" s="253"/>
    </row>
    <row r="264" spans="1:72" ht="9" customHeight="1" thickBot="1">
      <c r="A264" s="38"/>
      <c r="B264" s="120" t="str">
        <f>B284</f>
        <v>藤田晋也</v>
      </c>
      <c r="C264" s="214" t="s">
        <v>442</v>
      </c>
      <c r="D264" s="455" t="s">
        <v>68</v>
      </c>
      <c r="E264" s="455"/>
      <c r="F264" s="455"/>
      <c r="G264" s="456"/>
      <c r="H264" s="3"/>
      <c r="I264" s="3"/>
      <c r="J264" s="3"/>
      <c r="K264" s="103">
        <v>7</v>
      </c>
      <c r="L264" s="103">
        <v>13</v>
      </c>
      <c r="M264" s="131"/>
      <c r="N264" s="296"/>
      <c r="O264" s="288"/>
      <c r="P264" s="288"/>
      <c r="Q264" s="288"/>
      <c r="R264" s="288"/>
      <c r="S264" s="136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38"/>
      <c r="AE264" s="38"/>
      <c r="AF264" s="38"/>
      <c r="AG264" s="38"/>
      <c r="AH264" s="38"/>
      <c r="AI264" s="299" t="s">
        <v>333</v>
      </c>
      <c r="AJ264" s="300"/>
      <c r="AK264" s="300"/>
      <c r="AL264" s="300"/>
      <c r="AM264" s="297" t="s">
        <v>332</v>
      </c>
      <c r="AN264" s="297"/>
      <c r="AO264" s="297"/>
      <c r="AP264" s="297"/>
      <c r="AQ264" s="320"/>
      <c r="AR264" s="27">
        <f>IF(AX261="","",AX261)</f>
        <v>10</v>
      </c>
      <c r="AS264" s="24" t="str">
        <f t="shared" si="80"/>
        <v>-</v>
      </c>
      <c r="AT264" s="28">
        <f>IF(AV261="","",AV261)</f>
        <v>15</v>
      </c>
      <c r="AU264" s="346" t="str">
        <f>IF(AW261="","",AW261)</f>
        <v>-</v>
      </c>
      <c r="AV264" s="351"/>
      <c r="AW264" s="352"/>
      <c r="AX264" s="352"/>
      <c r="AY264" s="353"/>
      <c r="AZ264" s="54">
        <v>15</v>
      </c>
      <c r="BA264" s="24" t="str">
        <f t="shared" si="78"/>
        <v>-</v>
      </c>
      <c r="BB264" s="56">
        <v>12</v>
      </c>
      <c r="BC264" s="384"/>
      <c r="BD264" s="54">
        <v>14</v>
      </c>
      <c r="BE264" s="24" t="str">
        <f t="shared" si="79"/>
        <v>-</v>
      </c>
      <c r="BF264" s="56">
        <v>15</v>
      </c>
      <c r="BG264" s="357"/>
      <c r="BH264" s="304"/>
      <c r="BI264" s="301"/>
      <c r="BJ264" s="301"/>
      <c r="BK264" s="298"/>
      <c r="BL264" s="38"/>
      <c r="BM264" s="250">
        <f>COUNTIF(AR263:BG265,"○")</f>
        <v>1</v>
      </c>
      <c r="BN264" s="3">
        <f>COUNTIF(AR263:BG265,"×")</f>
        <v>2</v>
      </c>
      <c r="BO264" s="255">
        <f>(IF((AR263&gt;AT263),1,0))+(IF((AR264&gt;AT264),1,0))+(IF((AR265&gt;AT265),1,0))+(IF((AV263&gt;AX263),1,0))+(IF((AV264&gt;AX264),1,0))+(IF((AV265&gt;AX265),1,0))+(IF((AZ263&gt;BB263),1,0))+(IF((AZ264&gt;BB264),1,0))+(IF((AZ265&gt;BB265),1,0))+(IF((BD263&gt;BF263),1,0))+(IF((BD264&gt;BF264),1,0))+(IF((BD265&gt;BF265),1,0))</f>
        <v>2</v>
      </c>
      <c r="BP264" s="256">
        <f>(IF((AR263&lt;AT263),1,0))+(IF((AR264&lt;AT264),1,0))+(IF((AR265&lt;AT265),1,0))+(IF((AV263&lt;AX263),1,0))+(IF((AV264&lt;AX264),1,0))+(IF((AV265&lt;AX265),1,0))+(IF((AZ263&lt;BB263),1,0))+(IF((AZ264&lt;BB264),1,0))+(IF((AZ265&lt;BB265),1,0))+(IF((BD263&lt;BF263),1,0))+(IF((BD264&lt;BF264),1,0))+(IF((BD265&lt;BF265),1,0))</f>
        <v>4</v>
      </c>
      <c r="BQ264" s="257">
        <f>BO264-BP264</f>
        <v>-2</v>
      </c>
      <c r="BR264" s="3">
        <f>SUM(AR263:AR265,AV263:AV265,AZ263:AZ265,BD263:BD265)</f>
        <v>77</v>
      </c>
      <c r="BS264" s="3">
        <f>SUM(AT263:AT265,AX263:AX265,BB263:BB265,BF263:BF265)</f>
        <v>80</v>
      </c>
      <c r="BT264" s="254">
        <f>BR264-BS264</f>
        <v>-3</v>
      </c>
    </row>
    <row r="265" spans="1:72" ht="9" customHeight="1" thickTop="1">
      <c r="A265" s="38"/>
      <c r="B265" s="122" t="str">
        <f>B285</f>
        <v>谷澤玲子</v>
      </c>
      <c r="C265" s="215" t="s">
        <v>356</v>
      </c>
      <c r="D265" s="457"/>
      <c r="E265" s="457"/>
      <c r="F265" s="457"/>
      <c r="G265" s="458"/>
      <c r="H265" s="124">
        <v>15</v>
      </c>
      <c r="I265" s="124">
        <v>9</v>
      </c>
      <c r="J265" s="125">
        <v>15</v>
      </c>
      <c r="K265" s="3"/>
      <c r="L265" s="3"/>
      <c r="M265" s="9"/>
      <c r="N265" s="296"/>
      <c r="O265" s="288"/>
      <c r="P265" s="288"/>
      <c r="Q265" s="288"/>
      <c r="R265" s="288"/>
      <c r="S265" s="136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38"/>
      <c r="AE265" s="38"/>
      <c r="AF265" s="38"/>
      <c r="AG265" s="38"/>
      <c r="AH265" s="38"/>
      <c r="AI265" s="359"/>
      <c r="AJ265" s="360"/>
      <c r="AK265" s="360"/>
      <c r="AL265" s="360"/>
      <c r="AM265" s="360" t="s">
        <v>30</v>
      </c>
      <c r="AN265" s="360"/>
      <c r="AO265" s="360"/>
      <c r="AP265" s="360"/>
      <c r="AQ265" s="361"/>
      <c r="AR265" s="30">
        <f>IF(AX262="","",AX262)</f>
      </c>
      <c r="AS265" s="24">
        <f t="shared" si="80"/>
      </c>
      <c r="AT265" s="31">
        <f>IF(AV262="","",AV262)</f>
      </c>
      <c r="AU265" s="347">
        <f>IF(AW262="","",AW262)</f>
      </c>
      <c r="AV265" s="354"/>
      <c r="AW265" s="355"/>
      <c r="AX265" s="355"/>
      <c r="AY265" s="356"/>
      <c r="AZ265" s="55"/>
      <c r="BA265" s="24">
        <f t="shared" si="78"/>
      </c>
      <c r="BB265" s="58"/>
      <c r="BC265" s="385"/>
      <c r="BD265" s="55"/>
      <c r="BE265" s="26">
        <f t="shared" si="79"/>
      </c>
      <c r="BF265" s="58"/>
      <c r="BG265" s="358"/>
      <c r="BH265" s="17">
        <f>BM264</f>
        <v>1</v>
      </c>
      <c r="BI265" s="18" t="s">
        <v>19</v>
      </c>
      <c r="BJ265" s="18">
        <f>BN264</f>
        <v>2</v>
      </c>
      <c r="BK265" s="19" t="s">
        <v>7</v>
      </c>
      <c r="BL265" s="38"/>
      <c r="BM265" s="258"/>
      <c r="BN265" s="259"/>
      <c r="BO265" s="258"/>
      <c r="BP265" s="259"/>
      <c r="BQ265" s="260"/>
      <c r="BR265" s="259"/>
      <c r="BS265" s="259"/>
      <c r="BT265" s="260"/>
    </row>
    <row r="266" spans="1:72" ht="9" customHeight="1" thickBot="1">
      <c r="A266" s="38"/>
      <c r="B266" s="121"/>
      <c r="C266" s="218"/>
      <c r="D266" s="127"/>
      <c r="E266" s="127"/>
      <c r="F266" s="127"/>
      <c r="G266" s="127"/>
      <c r="H266" s="3"/>
      <c r="I266" s="3"/>
      <c r="J266" s="94"/>
      <c r="K266" s="65"/>
      <c r="L266" s="65"/>
      <c r="M266" s="96"/>
      <c r="N266" s="296"/>
      <c r="O266" s="288"/>
      <c r="P266" s="288"/>
      <c r="Q266" s="288"/>
      <c r="R266" s="288"/>
      <c r="S266" s="136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38"/>
      <c r="AE266" s="38"/>
      <c r="AF266" s="38"/>
      <c r="AG266" s="38"/>
      <c r="AH266" s="38"/>
      <c r="AI266" s="299" t="s">
        <v>334</v>
      </c>
      <c r="AJ266" s="300"/>
      <c r="AK266" s="300"/>
      <c r="AL266" s="300"/>
      <c r="AM266" s="546" t="s">
        <v>335</v>
      </c>
      <c r="AN266" s="546"/>
      <c r="AO266" s="546"/>
      <c r="AP266" s="546"/>
      <c r="AQ266" s="547"/>
      <c r="AR266" s="27">
        <f>IF(BB260="","",BB260)</f>
        <v>5</v>
      </c>
      <c r="AS266" s="29" t="str">
        <f t="shared" si="80"/>
        <v>-</v>
      </c>
      <c r="AT266" s="28">
        <f>IF(AZ260="","",AZ260)</f>
        <v>15</v>
      </c>
      <c r="AU266" s="345" t="str">
        <f>IF(BC260="","",IF(BC260="○","×",IF(BC260="×","○")))</f>
        <v>×</v>
      </c>
      <c r="AV266" s="5">
        <f>IF(BB263="","",BB263)</f>
        <v>8</v>
      </c>
      <c r="AW266" s="24" t="str">
        <f aca="true" t="shared" si="81" ref="AW266:AW271">IF(AV266="","","-")</f>
        <v>-</v>
      </c>
      <c r="AX266" s="28">
        <f>IF(AZ263="","",AZ263)</f>
        <v>15</v>
      </c>
      <c r="AY266" s="345" t="str">
        <f>IF(BC263="","",IF(BC263="○","×",IF(BC263="×","○")))</f>
        <v>×</v>
      </c>
      <c r="AZ266" s="348"/>
      <c r="BA266" s="349"/>
      <c r="BB266" s="349"/>
      <c r="BC266" s="350"/>
      <c r="BD266" s="54">
        <v>12</v>
      </c>
      <c r="BE266" s="24" t="str">
        <f t="shared" si="79"/>
        <v>-</v>
      </c>
      <c r="BF266" s="56">
        <v>15</v>
      </c>
      <c r="BG266" s="357" t="str">
        <f>IF(BD266&lt;&gt;"",IF(BD266&gt;BF266,IF(BD267&gt;BF267,"○",IF(BD268&gt;BF268,"○","×")),IF(BD267&gt;BF267,IF(BD268&gt;BF268,"○","×"),"×")),"")</f>
        <v>×</v>
      </c>
      <c r="BH266" s="311" t="s">
        <v>24</v>
      </c>
      <c r="BI266" s="302"/>
      <c r="BJ266" s="302"/>
      <c r="BK266" s="303"/>
      <c r="BL266" s="38"/>
      <c r="BM266" s="250"/>
      <c r="BN266" s="3"/>
      <c r="BO266" s="250"/>
      <c r="BP266" s="3"/>
      <c r="BQ266" s="254"/>
      <c r="BR266" s="3"/>
      <c r="BS266" s="3"/>
      <c r="BT266" s="254"/>
    </row>
    <row r="267" spans="1:72" ht="9" customHeight="1" thickTop="1">
      <c r="A267" s="38"/>
      <c r="B267" s="120" t="str">
        <f>AI251</f>
        <v>鈴木昇</v>
      </c>
      <c r="C267" s="214" t="str">
        <f>AM251</f>
        <v>Ａ’Ｓ</v>
      </c>
      <c r="D267" s="455" t="s">
        <v>69</v>
      </c>
      <c r="E267" s="455"/>
      <c r="F267" s="455"/>
      <c r="G267" s="456"/>
      <c r="H267" s="105">
        <v>14</v>
      </c>
      <c r="I267" s="105">
        <v>15</v>
      </c>
      <c r="J267" s="128">
        <v>6</v>
      </c>
      <c r="K267" s="3"/>
      <c r="L267" s="3"/>
      <c r="M267" s="9"/>
      <c r="N267" s="288"/>
      <c r="O267" s="288"/>
      <c r="P267" s="288"/>
      <c r="Q267" s="288"/>
      <c r="R267" s="288"/>
      <c r="S267" s="136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38"/>
      <c r="AE267" s="38"/>
      <c r="AF267" s="38"/>
      <c r="AG267" s="38"/>
      <c r="AH267" s="38"/>
      <c r="AI267" s="299" t="s">
        <v>336</v>
      </c>
      <c r="AJ267" s="300"/>
      <c r="AK267" s="300"/>
      <c r="AL267" s="300"/>
      <c r="AM267" s="546" t="s">
        <v>335</v>
      </c>
      <c r="AN267" s="546"/>
      <c r="AO267" s="546"/>
      <c r="AP267" s="546"/>
      <c r="AQ267" s="547"/>
      <c r="AR267" s="27">
        <f>IF(BB261="","",BB261)</f>
        <v>6</v>
      </c>
      <c r="AS267" s="24" t="str">
        <f t="shared" si="80"/>
        <v>-</v>
      </c>
      <c r="AT267" s="28">
        <f>IF(AZ261="","",AZ261)</f>
        <v>15</v>
      </c>
      <c r="AU267" s="346">
        <f>IF(AW264="","",AW264)</f>
      </c>
      <c r="AV267" s="5">
        <f>IF(BB264="","",BB264)</f>
        <v>12</v>
      </c>
      <c r="AW267" s="24" t="str">
        <f t="shared" si="81"/>
        <v>-</v>
      </c>
      <c r="AX267" s="28">
        <f>IF(AZ264="","",AZ264)</f>
        <v>15</v>
      </c>
      <c r="AY267" s="346" t="str">
        <f>IF(BA264="","",BA264)</f>
        <v>-</v>
      </c>
      <c r="AZ267" s="351"/>
      <c r="BA267" s="352"/>
      <c r="BB267" s="352"/>
      <c r="BC267" s="353"/>
      <c r="BD267" s="54">
        <v>11</v>
      </c>
      <c r="BE267" s="24" t="str">
        <f t="shared" si="79"/>
        <v>-</v>
      </c>
      <c r="BF267" s="56">
        <v>15</v>
      </c>
      <c r="BG267" s="357"/>
      <c r="BH267" s="304"/>
      <c r="BI267" s="301"/>
      <c r="BJ267" s="301"/>
      <c r="BK267" s="298"/>
      <c r="BL267" s="38"/>
      <c r="BM267" s="250">
        <f>COUNTIF(AR266:BG268,"○")</f>
        <v>0</v>
      </c>
      <c r="BN267" s="3">
        <f>COUNTIF(AR266:BG268,"×")</f>
        <v>3</v>
      </c>
      <c r="BO267" s="255">
        <f>(IF((AR266&gt;AT266),1,0))+(IF((AR267&gt;AT267),1,0))+(IF((AR268&gt;AT268),1,0))+(IF((AV266&gt;AX266),1,0))+(IF((AV267&gt;AX267),1,0))+(IF((AV268&gt;AX268),1,0))+(IF((AZ266&gt;BB266),1,0))+(IF((AZ267&gt;BB267),1,0))+(IF((AZ268&gt;BB268),1,0))+(IF((BD266&gt;BF266),1,0))+(IF((BD267&gt;BF267),1,0))+(IF((BD268&gt;BF268),1,0))</f>
        <v>0</v>
      </c>
      <c r="BP267" s="256">
        <f>(IF((AR266&lt;AT266),1,0))+(IF((AR267&lt;AT267),1,0))+(IF((AR268&lt;AT268),1,0))+(IF((AV266&lt;AX266),1,0))+(IF((AV267&lt;AX267),1,0))+(IF((AV268&lt;AX268),1,0))+(IF((AZ266&lt;BB266),1,0))+(IF((AZ267&lt;BB267),1,0))+(IF((AZ268&lt;BB268),1,0))+(IF((BD266&lt;BF266),1,0))+(IF((BD267&lt;BF267),1,0))+(IF((BD268&lt;BF268),1,0))</f>
        <v>6</v>
      </c>
      <c r="BQ267" s="257">
        <f>BO267-BP267</f>
        <v>-6</v>
      </c>
      <c r="BR267" s="3">
        <f>SUM(AR266:AR268,AV266:AV268,AZ266:AZ268,BD266:BD268)</f>
        <v>54</v>
      </c>
      <c r="BS267" s="3">
        <f>SUM(AT266:AT268,AX266:AX268,BB266:BB268,BF266:BF268)</f>
        <v>90</v>
      </c>
      <c r="BT267" s="254">
        <f>BR267-BS267</f>
        <v>-36</v>
      </c>
    </row>
    <row r="268" spans="1:72" ht="9" customHeight="1">
      <c r="A268" s="38"/>
      <c r="B268" s="122" t="str">
        <f>AI252</f>
        <v>脇真紀子</v>
      </c>
      <c r="C268" s="215" t="str">
        <f>AM252</f>
        <v>Ａ’Ｓ</v>
      </c>
      <c r="D268" s="457"/>
      <c r="E268" s="457"/>
      <c r="F268" s="457"/>
      <c r="G268" s="458"/>
      <c r="H268" s="39"/>
      <c r="I268" s="39"/>
      <c r="J268" s="39"/>
      <c r="K268" s="9"/>
      <c r="L268" s="9"/>
      <c r="M268" s="44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38"/>
      <c r="AE268" s="38"/>
      <c r="AF268" s="38"/>
      <c r="AG268" s="38"/>
      <c r="AH268" s="38"/>
      <c r="AI268" s="321"/>
      <c r="AJ268" s="322"/>
      <c r="AK268" s="322"/>
      <c r="AL268" s="322"/>
      <c r="AM268" s="322" t="s">
        <v>30</v>
      </c>
      <c r="AN268" s="322"/>
      <c r="AO268" s="322"/>
      <c r="AP268" s="322"/>
      <c r="AQ268" s="323"/>
      <c r="AR268" s="30">
        <f>IF(BB262="","",BB262)</f>
      </c>
      <c r="AS268" s="26">
        <f t="shared" si="80"/>
      </c>
      <c r="AT268" s="31">
        <f>IF(AZ262="","",AZ262)</f>
      </c>
      <c r="AU268" s="347">
        <f>IF(AW265="","",AW265)</f>
      </c>
      <c r="AV268" s="8">
        <f>IF(BB265="","",BB265)</f>
      </c>
      <c r="AW268" s="24">
        <f t="shared" si="81"/>
      </c>
      <c r="AX268" s="31">
        <f>IF(AZ265="","",AZ265)</f>
      </c>
      <c r="AY268" s="347">
        <f>IF(BA265="","",BA265)</f>
      </c>
      <c r="AZ268" s="354"/>
      <c r="BA268" s="355"/>
      <c r="BB268" s="355"/>
      <c r="BC268" s="356"/>
      <c r="BD268" s="55"/>
      <c r="BE268" s="24">
        <f t="shared" si="79"/>
      </c>
      <c r="BF268" s="58"/>
      <c r="BG268" s="358"/>
      <c r="BH268" s="17">
        <f>BM267</f>
        <v>0</v>
      </c>
      <c r="BI268" s="18" t="s">
        <v>19</v>
      </c>
      <c r="BJ268" s="18">
        <f>BN267</f>
        <v>3</v>
      </c>
      <c r="BK268" s="19" t="s">
        <v>7</v>
      </c>
      <c r="BL268" s="38"/>
      <c r="BM268" s="250"/>
      <c r="BN268" s="3"/>
      <c r="BO268" s="250"/>
      <c r="BP268" s="3"/>
      <c r="BQ268" s="254"/>
      <c r="BR268" s="3"/>
      <c r="BS268" s="3"/>
      <c r="BT268" s="254"/>
    </row>
    <row r="269" spans="1:72" ht="9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42"/>
      <c r="Z269" s="42"/>
      <c r="AA269" s="42"/>
      <c r="AB269" s="42"/>
      <c r="AC269" s="38"/>
      <c r="AD269" s="38"/>
      <c r="AE269" s="38"/>
      <c r="AF269" s="38"/>
      <c r="AG269" s="38"/>
      <c r="AH269" s="38"/>
      <c r="AI269" s="334" t="s">
        <v>337</v>
      </c>
      <c r="AJ269" s="335"/>
      <c r="AK269" s="335"/>
      <c r="AL269" s="335"/>
      <c r="AM269" s="336" t="s">
        <v>290</v>
      </c>
      <c r="AN269" s="336"/>
      <c r="AO269" s="336"/>
      <c r="AP269" s="336"/>
      <c r="AQ269" s="337"/>
      <c r="AR269" s="27">
        <f>IF(BF260="","",BF260)</f>
        <v>15</v>
      </c>
      <c r="AS269" s="24" t="str">
        <f t="shared" si="80"/>
        <v>-</v>
      </c>
      <c r="AT269" s="28">
        <f>IF(BD260="","",BD260)</f>
        <v>13</v>
      </c>
      <c r="AU269" s="445" t="str">
        <f>IF(BG260="","",IF(BG260="○","×",IF(BG260="×","○")))</f>
        <v>×</v>
      </c>
      <c r="AV269" s="5">
        <f>IF(BF263="","",BF263)</f>
        <v>15</v>
      </c>
      <c r="AW269" s="29" t="str">
        <f t="shared" si="81"/>
        <v>-</v>
      </c>
      <c r="AX269" s="28">
        <f>IF(BD263="","",BD263)</f>
        <v>13</v>
      </c>
      <c r="AY269" s="445" t="str">
        <f>IF(BG263="","",IF(BG263="○","×",IF(BG263="×","○")))</f>
        <v>○</v>
      </c>
      <c r="AZ269" s="13">
        <f>IF(BF266="","",BF266)</f>
        <v>15</v>
      </c>
      <c r="BA269" s="24" t="str">
        <f>IF(AZ269="","","-")</f>
        <v>-</v>
      </c>
      <c r="BB269" s="33">
        <f>IF(BD266="","",BD266)</f>
        <v>12</v>
      </c>
      <c r="BC269" s="445" t="str">
        <f>IF(BG266="","",IF(BG266="○","×",IF(BG266="×","○")))</f>
        <v>○</v>
      </c>
      <c r="BD269" s="436"/>
      <c r="BE269" s="437"/>
      <c r="BF269" s="437"/>
      <c r="BG269" s="438"/>
      <c r="BH269" s="311" t="s">
        <v>22</v>
      </c>
      <c r="BI269" s="302"/>
      <c r="BJ269" s="302"/>
      <c r="BK269" s="303"/>
      <c r="BL269" s="38"/>
      <c r="BM269" s="251"/>
      <c r="BN269" s="252"/>
      <c r="BO269" s="251"/>
      <c r="BP269" s="252"/>
      <c r="BQ269" s="253"/>
      <c r="BR269" s="252"/>
      <c r="BS269" s="252"/>
      <c r="BT269" s="253"/>
    </row>
    <row r="270" spans="1:72" ht="9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42"/>
      <c r="Z270" s="42"/>
      <c r="AA270" s="42"/>
      <c r="AB270" s="42"/>
      <c r="AC270" s="42"/>
      <c r="AD270" s="42"/>
      <c r="AE270" s="42"/>
      <c r="AF270" s="38"/>
      <c r="AG270" s="38"/>
      <c r="AH270" s="38"/>
      <c r="AI270" s="338" t="s">
        <v>338</v>
      </c>
      <c r="AJ270" s="339"/>
      <c r="AK270" s="339"/>
      <c r="AL270" s="339"/>
      <c r="AM270" s="340" t="s">
        <v>290</v>
      </c>
      <c r="AN270" s="340"/>
      <c r="AO270" s="340"/>
      <c r="AP270" s="340"/>
      <c r="AQ270" s="341"/>
      <c r="AR270" s="27">
        <f>IF(BF261="","",BF261)</f>
        <v>13</v>
      </c>
      <c r="AS270" s="24" t="str">
        <f t="shared" si="80"/>
        <v>-</v>
      </c>
      <c r="AT270" s="28">
        <f>IF(BD261="","",BD261)</f>
        <v>15</v>
      </c>
      <c r="AU270" s="446"/>
      <c r="AV270" s="5">
        <f>IF(BF264="","",BF264)</f>
        <v>15</v>
      </c>
      <c r="AW270" s="24" t="str">
        <f t="shared" si="81"/>
        <v>-</v>
      </c>
      <c r="AX270" s="28">
        <f>IF(BD264="","",BD264)</f>
        <v>14</v>
      </c>
      <c r="AY270" s="446"/>
      <c r="AZ270" s="5">
        <f>IF(BF267="","",BF267)</f>
        <v>15</v>
      </c>
      <c r="BA270" s="24" t="str">
        <f>IF(AZ270="","","-")</f>
        <v>-</v>
      </c>
      <c r="BB270" s="28">
        <f>IF(BD267="","",BD267)</f>
        <v>11</v>
      </c>
      <c r="BC270" s="446"/>
      <c r="BD270" s="439"/>
      <c r="BE270" s="440"/>
      <c r="BF270" s="440"/>
      <c r="BG270" s="441"/>
      <c r="BH270" s="304"/>
      <c r="BI270" s="301"/>
      <c r="BJ270" s="301"/>
      <c r="BK270" s="298"/>
      <c r="BL270" s="38"/>
      <c r="BM270" s="250">
        <f>COUNTIF(AR269:BG271,"○")</f>
        <v>2</v>
      </c>
      <c r="BN270" s="3">
        <f>COUNTIF(AR269:BG271,"×")</f>
        <v>1</v>
      </c>
      <c r="BO270" s="255">
        <f>(IF((AR269&gt;AT269),1,0))+(IF((AR270&gt;AT270),1,0))+(IF((AR271&gt;AT271),1,0))+(IF((AV269&gt;AX269),1,0))+(IF((AV270&gt;AX270),1,0))+(IF((AV271&gt;AX271),1,0))+(IF((AZ269&gt;BB269),1,0))+(IF((AZ270&gt;BB270),1,0))+(IF((AZ271&gt;BB271),1,0))+(IF((BD269&gt;BF269),1,0))+(IF((BD270&gt;BF270),1,0))+(IF((BD271&gt;BF271),1,0))</f>
        <v>5</v>
      </c>
      <c r="BP270" s="256">
        <f>(IF((AR269&lt;AT269),1,0))+(IF((AR270&lt;AT270),1,0))+(IF((AR271&lt;AT271),1,0))+(IF((AV269&lt;AX269),1,0))+(IF((AV270&lt;AX270),1,0))+(IF((AV271&lt;AX271),1,0))+(IF((AZ269&lt;BB269),1,0))+(IF((AZ270&lt;BB270),1,0))+(IF((AZ271&lt;BB271),1,0))+(IF((BD269&lt;BF269),1,0))+(IF((BD270&lt;BF270),1,0))+(IF((BD271&lt;BF271),1,0))</f>
        <v>2</v>
      </c>
      <c r="BQ270" s="257">
        <f>BO270-BP270</f>
        <v>3</v>
      </c>
      <c r="BR270" s="3">
        <f>SUM(AR269:AR271,AV269:AV271,AZ269:AZ271,BD269:BD271)</f>
        <v>99</v>
      </c>
      <c r="BS270" s="3">
        <f>SUM(AT269:AT271,AX269:AX271,BB269:BB271,BF269:BF271)</f>
        <v>93</v>
      </c>
      <c r="BT270" s="254">
        <f>BR270-BS270</f>
        <v>6</v>
      </c>
    </row>
    <row r="271" spans="1:72" ht="9" customHeight="1" thickBo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42"/>
      <c r="Z271" s="42"/>
      <c r="AA271" s="42"/>
      <c r="AB271" s="42"/>
      <c r="AC271" s="42"/>
      <c r="AD271" s="42"/>
      <c r="AE271" s="42"/>
      <c r="AF271" s="38"/>
      <c r="AG271" s="38"/>
      <c r="AH271" s="38"/>
      <c r="AI271" s="362"/>
      <c r="AJ271" s="363"/>
      <c r="AK271" s="363"/>
      <c r="AL271" s="363"/>
      <c r="AM271" s="363" t="s">
        <v>30</v>
      </c>
      <c r="AN271" s="363"/>
      <c r="AO271" s="363"/>
      <c r="AP271" s="363"/>
      <c r="AQ271" s="364"/>
      <c r="AR271" s="34">
        <f>IF(BF262="","",BF262)</f>
        <v>11</v>
      </c>
      <c r="AS271" s="35" t="str">
        <f t="shared" si="80"/>
        <v>-</v>
      </c>
      <c r="AT271" s="36">
        <f>IF(BD262="","",BD262)</f>
        <v>15</v>
      </c>
      <c r="AU271" s="418"/>
      <c r="AV271" s="37">
        <f>IF(BF265="","",BF265)</f>
      </c>
      <c r="AW271" s="35">
        <f t="shared" si="81"/>
      </c>
      <c r="AX271" s="36">
        <f>IF(BD265="","",BD265)</f>
      </c>
      <c r="AY271" s="418"/>
      <c r="AZ271" s="37">
        <f>IF(BF268="","",BF268)</f>
      </c>
      <c r="BA271" s="35">
        <f>IF(AZ271="","","-")</f>
      </c>
      <c r="BB271" s="36">
        <f>IF(BD268="","",BD268)</f>
      </c>
      <c r="BC271" s="418"/>
      <c r="BD271" s="442"/>
      <c r="BE271" s="443"/>
      <c r="BF271" s="443"/>
      <c r="BG271" s="444"/>
      <c r="BH271" s="20">
        <f>BM270</f>
        <v>2</v>
      </c>
      <c r="BI271" s="21" t="s">
        <v>19</v>
      </c>
      <c r="BJ271" s="21">
        <f>BN270</f>
        <v>1</v>
      </c>
      <c r="BK271" s="22" t="s">
        <v>7</v>
      </c>
      <c r="BL271" s="38"/>
      <c r="BM271" s="258"/>
      <c r="BN271" s="259"/>
      <c r="BO271" s="258"/>
      <c r="BP271" s="259"/>
      <c r="BQ271" s="260"/>
      <c r="BR271" s="259"/>
      <c r="BS271" s="259"/>
      <c r="BT271" s="260"/>
    </row>
    <row r="272" spans="1:72" ht="9" customHeight="1" thickBo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42"/>
      <c r="Z272" s="42"/>
      <c r="AA272" s="42"/>
      <c r="AB272" s="42"/>
      <c r="AC272" s="42"/>
      <c r="AD272" s="42"/>
      <c r="AE272" s="42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9"/>
      <c r="BS272" s="39"/>
      <c r="BT272" s="39"/>
    </row>
    <row r="273" spans="1:72" ht="9" customHeight="1">
      <c r="A273" s="38"/>
      <c r="B273" s="328" t="s">
        <v>103</v>
      </c>
      <c r="C273" s="330"/>
      <c r="D273" s="416" t="str">
        <f>B275</f>
        <v>長野</v>
      </c>
      <c r="E273" s="400"/>
      <c r="F273" s="400"/>
      <c r="G273" s="401"/>
      <c r="H273" s="399" t="str">
        <f>B278</f>
        <v>合田直也</v>
      </c>
      <c r="I273" s="400"/>
      <c r="J273" s="400"/>
      <c r="K273" s="401"/>
      <c r="L273" s="399" t="str">
        <f>B281</f>
        <v>松本覚</v>
      </c>
      <c r="M273" s="400"/>
      <c r="N273" s="400"/>
      <c r="O273" s="401"/>
      <c r="P273" s="399" t="str">
        <f>B284</f>
        <v>藤田晋也</v>
      </c>
      <c r="Q273" s="400"/>
      <c r="R273" s="400"/>
      <c r="S273" s="402"/>
      <c r="T273" s="403" t="s">
        <v>1</v>
      </c>
      <c r="U273" s="404"/>
      <c r="V273" s="404"/>
      <c r="W273" s="405"/>
      <c r="X273" s="38"/>
      <c r="Y273" s="393" t="s">
        <v>3</v>
      </c>
      <c r="Z273" s="395"/>
      <c r="AA273" s="393" t="s">
        <v>4</v>
      </c>
      <c r="AB273" s="394"/>
      <c r="AC273" s="395"/>
      <c r="AD273" s="396" t="s">
        <v>5</v>
      </c>
      <c r="AE273" s="397"/>
      <c r="AF273" s="398"/>
      <c r="AG273" s="38"/>
      <c r="AH273" s="38"/>
      <c r="AI273" s="328" t="s">
        <v>102</v>
      </c>
      <c r="AJ273" s="329"/>
      <c r="AK273" s="329"/>
      <c r="AL273" s="329"/>
      <c r="AM273" s="329"/>
      <c r="AN273" s="329"/>
      <c r="AO273" s="329"/>
      <c r="AP273" s="329"/>
      <c r="AQ273" s="330"/>
      <c r="AR273" s="416" t="str">
        <f>AI275</f>
        <v>篠永和樹</v>
      </c>
      <c r="AS273" s="400"/>
      <c r="AT273" s="400"/>
      <c r="AU273" s="401"/>
      <c r="AV273" s="399" t="str">
        <f>AI278</f>
        <v>高木政明</v>
      </c>
      <c r="AW273" s="400"/>
      <c r="AX273" s="400"/>
      <c r="AY273" s="401"/>
      <c r="AZ273" s="399" t="str">
        <f>AI281</f>
        <v>田井裕正</v>
      </c>
      <c r="BA273" s="400"/>
      <c r="BB273" s="400"/>
      <c r="BC273" s="401"/>
      <c r="BD273" s="399" t="str">
        <f>AI284</f>
        <v>石川英輝</v>
      </c>
      <c r="BE273" s="400"/>
      <c r="BF273" s="400"/>
      <c r="BG273" s="402"/>
      <c r="BH273" s="403" t="s">
        <v>1</v>
      </c>
      <c r="BI273" s="404"/>
      <c r="BJ273" s="404"/>
      <c r="BK273" s="405"/>
      <c r="BL273" s="38"/>
      <c r="BM273" s="393" t="s">
        <v>3</v>
      </c>
      <c r="BN273" s="395"/>
      <c r="BO273" s="393" t="s">
        <v>4</v>
      </c>
      <c r="BP273" s="394"/>
      <c r="BQ273" s="395"/>
      <c r="BR273" s="396" t="s">
        <v>5</v>
      </c>
      <c r="BS273" s="397"/>
      <c r="BT273" s="398"/>
    </row>
    <row r="274" spans="1:72" ht="9" customHeight="1" thickBot="1">
      <c r="A274" s="38"/>
      <c r="B274" s="331"/>
      <c r="C274" s="333"/>
      <c r="D274" s="417" t="str">
        <f>B276</f>
        <v>合田奈緒</v>
      </c>
      <c r="E274" s="369"/>
      <c r="F274" s="369"/>
      <c r="G274" s="418"/>
      <c r="H274" s="368" t="str">
        <f>B279</f>
        <v>宮崎優子</v>
      </c>
      <c r="I274" s="369"/>
      <c r="J274" s="369"/>
      <c r="K274" s="418"/>
      <c r="L274" s="368" t="str">
        <f>B282</f>
        <v>長壁美香</v>
      </c>
      <c r="M274" s="369"/>
      <c r="N274" s="369"/>
      <c r="O274" s="418"/>
      <c r="P274" s="368" t="str">
        <f>B285</f>
        <v>谷澤玲子</v>
      </c>
      <c r="Q274" s="369"/>
      <c r="R274" s="369"/>
      <c r="S274" s="370"/>
      <c r="T274" s="427" t="s">
        <v>2</v>
      </c>
      <c r="U274" s="428"/>
      <c r="V274" s="428"/>
      <c r="W274" s="429"/>
      <c r="X274" s="38"/>
      <c r="Y274" s="247" t="s">
        <v>6</v>
      </c>
      <c r="Z274" s="249" t="s">
        <v>7</v>
      </c>
      <c r="AA274" s="247" t="s">
        <v>26</v>
      </c>
      <c r="AB274" s="249" t="s">
        <v>8</v>
      </c>
      <c r="AC274" s="248" t="s">
        <v>9</v>
      </c>
      <c r="AD274" s="249" t="s">
        <v>20</v>
      </c>
      <c r="AE274" s="249" t="s">
        <v>8</v>
      </c>
      <c r="AF274" s="248" t="s">
        <v>9</v>
      </c>
      <c r="AG274" s="38"/>
      <c r="AH274" s="38"/>
      <c r="AI274" s="331"/>
      <c r="AJ274" s="332"/>
      <c r="AK274" s="332"/>
      <c r="AL274" s="332"/>
      <c r="AM274" s="332"/>
      <c r="AN274" s="332"/>
      <c r="AO274" s="332"/>
      <c r="AP274" s="332"/>
      <c r="AQ274" s="333"/>
      <c r="AR274" s="417" t="str">
        <f>AI276</f>
        <v>和田梨華子</v>
      </c>
      <c r="AS274" s="369"/>
      <c r="AT274" s="369"/>
      <c r="AU274" s="418"/>
      <c r="AV274" s="368" t="str">
        <f>AI279</f>
        <v>鈴木玉姫</v>
      </c>
      <c r="AW274" s="369"/>
      <c r="AX274" s="369"/>
      <c r="AY274" s="418"/>
      <c r="AZ274" s="368" t="str">
        <f>AI282</f>
        <v>矢野初美</v>
      </c>
      <c r="BA274" s="369"/>
      <c r="BB274" s="369"/>
      <c r="BC274" s="418"/>
      <c r="BD274" s="368" t="str">
        <f>AI285</f>
        <v>尾藤幸衛</v>
      </c>
      <c r="BE274" s="369"/>
      <c r="BF274" s="369"/>
      <c r="BG274" s="370"/>
      <c r="BH274" s="371" t="s">
        <v>2</v>
      </c>
      <c r="BI274" s="372"/>
      <c r="BJ274" s="372"/>
      <c r="BK274" s="373"/>
      <c r="BL274" s="38"/>
      <c r="BM274" s="247" t="s">
        <v>6</v>
      </c>
      <c r="BN274" s="249" t="s">
        <v>7</v>
      </c>
      <c r="BO274" s="247" t="s">
        <v>26</v>
      </c>
      <c r="BP274" s="249" t="s">
        <v>8</v>
      </c>
      <c r="BQ274" s="248" t="s">
        <v>9</v>
      </c>
      <c r="BR274" s="249" t="s">
        <v>20</v>
      </c>
      <c r="BS274" s="249" t="s">
        <v>8</v>
      </c>
      <c r="BT274" s="248" t="s">
        <v>9</v>
      </c>
    </row>
    <row r="275" spans="1:72" ht="9" customHeight="1">
      <c r="A275" s="38"/>
      <c r="B275" s="312" t="s">
        <v>452</v>
      </c>
      <c r="C275" s="313"/>
      <c r="D275" s="378"/>
      <c r="E275" s="379"/>
      <c r="F275" s="379"/>
      <c r="G275" s="380"/>
      <c r="H275" s="54">
        <v>15</v>
      </c>
      <c r="I275" s="24" t="str">
        <f>IF(H275="","","-")</f>
        <v>-</v>
      </c>
      <c r="J275" s="56">
        <v>9</v>
      </c>
      <c r="K275" s="383" t="str">
        <f>IF(H275&lt;&gt;"",IF(H275&gt;J275,IF(H276&gt;J276,"○",IF(H277&gt;J277,"○","×")),IF(H276&gt;J276,IF(H277&gt;J277,"○","×"),"×")),"")</f>
        <v>○</v>
      </c>
      <c r="L275" s="54">
        <v>15</v>
      </c>
      <c r="M275" s="25" t="str">
        <f aca="true" t="shared" si="82" ref="M275:M280">IF(L275="","","-")</f>
        <v>-</v>
      </c>
      <c r="N275" s="59">
        <v>7</v>
      </c>
      <c r="O275" s="383" t="str">
        <f>IF(L275&lt;&gt;"",IF(L275&gt;N275,IF(L276&gt;N276,"○",IF(L277&gt;N277,"○","×")),IF(L276&gt;N276,IF(L277&gt;N277,"○","×"),"×")),"")</f>
        <v>○</v>
      </c>
      <c r="P275" s="60">
        <v>15</v>
      </c>
      <c r="Q275" s="25" t="str">
        <f aca="true" t="shared" si="83" ref="Q275:Q283">IF(P275="","","-")</f>
        <v>-</v>
      </c>
      <c r="R275" s="56">
        <v>11</v>
      </c>
      <c r="S275" s="386" t="str">
        <f>IF(P275&lt;&gt;"",IF(P275&gt;R275,IF(P276&gt;R276,"○",IF(P277&gt;R277,"○","×")),IF(P276&gt;R276,IF(P277&gt;R277,"○","×"),"×")),"")</f>
        <v>×</v>
      </c>
      <c r="T275" s="448" t="s">
        <v>357</v>
      </c>
      <c r="U275" s="449"/>
      <c r="V275" s="449"/>
      <c r="W275" s="450"/>
      <c r="X275" s="38"/>
      <c r="Y275" s="250"/>
      <c r="Z275" s="3"/>
      <c r="AA275" s="251"/>
      <c r="AB275" s="252"/>
      <c r="AC275" s="253"/>
      <c r="AD275" s="3"/>
      <c r="AE275" s="3"/>
      <c r="AF275" s="254"/>
      <c r="AG275" s="38"/>
      <c r="AH275" s="38"/>
      <c r="AI275" s="408" t="s">
        <v>339</v>
      </c>
      <c r="AJ275" s="409"/>
      <c r="AK275" s="409"/>
      <c r="AL275" s="409"/>
      <c r="AM275" s="410" t="s">
        <v>340</v>
      </c>
      <c r="AN275" s="410"/>
      <c r="AO275" s="410"/>
      <c r="AP275" s="410"/>
      <c r="AQ275" s="411"/>
      <c r="AR275" s="378"/>
      <c r="AS275" s="379"/>
      <c r="AT275" s="379"/>
      <c r="AU275" s="380"/>
      <c r="AV275" s="54">
        <v>15</v>
      </c>
      <c r="AW275" s="24" t="str">
        <f>IF(AV275="","","-")</f>
        <v>-</v>
      </c>
      <c r="AX275" s="56">
        <v>8</v>
      </c>
      <c r="AY275" s="383" t="str">
        <f>IF(AV275&lt;&gt;"",IF(AV275&gt;AX275,IF(AV276&gt;AX276,"○",IF(AV277&gt;AX277,"○","×")),IF(AV276&gt;AX276,IF(AV277&gt;AX277,"○","×"),"×")),"")</f>
        <v>○</v>
      </c>
      <c r="AZ275" s="54">
        <v>15</v>
      </c>
      <c r="BA275" s="25" t="str">
        <f aca="true" t="shared" si="84" ref="BA275:BA280">IF(AZ275="","","-")</f>
        <v>-</v>
      </c>
      <c r="BB275" s="59">
        <v>10</v>
      </c>
      <c r="BC275" s="383" t="str">
        <f>IF(AZ275&lt;&gt;"",IF(AZ275&gt;BB275,IF(AZ276&gt;BB276,"○",IF(AZ277&gt;BB277,"○","×")),IF(AZ276&gt;BB276,IF(AZ277&gt;BB277,"○","×"),"×")),"")</f>
        <v>×</v>
      </c>
      <c r="BD275" s="60">
        <v>14</v>
      </c>
      <c r="BE275" s="25" t="str">
        <f aca="true" t="shared" si="85" ref="BE275:BE283">IF(BD275="","","-")</f>
        <v>-</v>
      </c>
      <c r="BF275" s="56">
        <v>15</v>
      </c>
      <c r="BG275" s="386" t="str">
        <f>IF(BD275&lt;&gt;"",IF(BD275&gt;BF275,IF(BD276&gt;BF276,"○",IF(BD277&gt;BF277,"○","×")),IF(BD276&gt;BF276,IF(BD277&gt;BF277,"○","×"),"×")),"")</f>
        <v>×</v>
      </c>
      <c r="BH275" s="387" t="s">
        <v>23</v>
      </c>
      <c r="BI275" s="388"/>
      <c r="BJ275" s="388"/>
      <c r="BK275" s="389"/>
      <c r="BL275" s="38"/>
      <c r="BM275" s="250"/>
      <c r="BN275" s="3"/>
      <c r="BO275" s="251"/>
      <c r="BP275" s="252"/>
      <c r="BQ275" s="253"/>
      <c r="BR275" s="3"/>
      <c r="BS275" s="3"/>
      <c r="BT275" s="254"/>
    </row>
    <row r="276" spans="1:72" ht="9" customHeight="1">
      <c r="A276" s="38"/>
      <c r="B276" s="11" t="s">
        <v>348</v>
      </c>
      <c r="C276" s="4" t="s">
        <v>355</v>
      </c>
      <c r="D276" s="381"/>
      <c r="E276" s="352"/>
      <c r="F276" s="352"/>
      <c r="G276" s="353"/>
      <c r="H276" s="54">
        <v>14</v>
      </c>
      <c r="I276" s="24" t="str">
        <f>IF(H276="","","-")</f>
        <v>-</v>
      </c>
      <c r="J276" s="57">
        <v>15</v>
      </c>
      <c r="K276" s="384"/>
      <c r="L276" s="54">
        <v>15</v>
      </c>
      <c r="M276" s="24" t="str">
        <f t="shared" si="82"/>
        <v>-</v>
      </c>
      <c r="N276" s="56">
        <v>10</v>
      </c>
      <c r="O276" s="384"/>
      <c r="P276" s="54">
        <v>11</v>
      </c>
      <c r="Q276" s="24" t="str">
        <f t="shared" si="83"/>
        <v>-</v>
      </c>
      <c r="R276" s="56">
        <v>15</v>
      </c>
      <c r="S276" s="357"/>
      <c r="T276" s="451"/>
      <c r="U276" s="452"/>
      <c r="V276" s="452"/>
      <c r="W276" s="453"/>
      <c r="X276" s="38"/>
      <c r="Y276" s="250">
        <f>COUNTIF(D275:S277,"○")</f>
        <v>2</v>
      </c>
      <c r="Z276" s="3">
        <f>COUNTIF(D275:S277,"×")</f>
        <v>1</v>
      </c>
      <c r="AA276" s="255">
        <f>(IF((D275&gt;F275),1,0))+(IF((D276&gt;F276),1,0))+(IF((D277&gt;F277),1,0))+(IF((H275&gt;J275),1,0))+(IF((H276&gt;J276),1,0))+(IF((H277&gt;J277),1,0))+(IF((L275&gt;N275),1,0))+(IF((L276&gt;N276),1,0))+(IF((L277&gt;N277),1,0))+(IF((P275&gt;R275),1,0))+(IF((P276&gt;R276),1,0))+(IF((P277&gt;R277),1,0))</f>
        <v>5</v>
      </c>
      <c r="AB276" s="256">
        <f>(IF((D275&lt;F275),1,0))+(IF((D276&lt;F276),1,0))+(IF((D277&lt;F277),1,0))+(IF((H275&lt;J275),1,0))+(IF((H276&lt;J276),1,0))+(IF((H277&lt;J277),1,0))+(IF((L275&lt;N275),1,0))+(IF((L276&lt;N276),1,0))+(IF((L277&lt;N277),1,0))+(IF((P275&lt;R275),1,0))+(IF((P276&lt;R276),1,0))+(IF((P277&lt;R277),1,0))</f>
        <v>3</v>
      </c>
      <c r="AC276" s="257">
        <f>AA276-AB276</f>
        <v>2</v>
      </c>
      <c r="AD276" s="3">
        <f>SUM(D275:D277,H275:H277,L275:L277,P275:P277)</f>
        <v>114</v>
      </c>
      <c r="AE276" s="3">
        <f>SUM(F275:F277,J275:J277,N275:N277,R275:R277)</f>
        <v>96</v>
      </c>
      <c r="AF276" s="254">
        <f>AD276-AE276</f>
        <v>18</v>
      </c>
      <c r="AG276" s="38"/>
      <c r="AH276" s="38"/>
      <c r="AI276" s="299" t="s">
        <v>341</v>
      </c>
      <c r="AJ276" s="300"/>
      <c r="AK276" s="300"/>
      <c r="AL276" s="300"/>
      <c r="AM276" s="297" t="s">
        <v>340</v>
      </c>
      <c r="AN276" s="297"/>
      <c r="AO276" s="297"/>
      <c r="AP276" s="297"/>
      <c r="AQ276" s="320"/>
      <c r="AR276" s="381"/>
      <c r="AS276" s="352"/>
      <c r="AT276" s="352"/>
      <c r="AU276" s="353"/>
      <c r="AV276" s="54">
        <v>15</v>
      </c>
      <c r="AW276" s="24" t="str">
        <f>IF(AV276="","","-")</f>
        <v>-</v>
      </c>
      <c r="AX276" s="57">
        <v>12</v>
      </c>
      <c r="AY276" s="384"/>
      <c r="AZ276" s="54">
        <v>7</v>
      </c>
      <c r="BA276" s="24" t="str">
        <f t="shared" si="84"/>
        <v>-</v>
      </c>
      <c r="BB276" s="56">
        <v>15</v>
      </c>
      <c r="BC276" s="384"/>
      <c r="BD276" s="54">
        <v>3</v>
      </c>
      <c r="BE276" s="24" t="str">
        <f t="shared" si="85"/>
        <v>-</v>
      </c>
      <c r="BF276" s="56">
        <v>15</v>
      </c>
      <c r="BG276" s="357"/>
      <c r="BH276" s="304"/>
      <c r="BI276" s="301"/>
      <c r="BJ276" s="301"/>
      <c r="BK276" s="298"/>
      <c r="BL276" s="38"/>
      <c r="BM276" s="250">
        <f>COUNTIF(AR275:BG277,"○")</f>
        <v>1</v>
      </c>
      <c r="BN276" s="3">
        <f>COUNTIF(AR275:BG277,"×")</f>
        <v>2</v>
      </c>
      <c r="BO276" s="255">
        <f>(IF((AR275&gt;AT275),1,0))+(IF((AR276&gt;AT276),1,0))+(IF((AR277&gt;AT277),1,0))+(IF((AV275&gt;AX275),1,0))+(IF((AV276&gt;AX276),1,0))+(IF((AV277&gt;AX277),1,0))+(IF((AZ275&gt;BB275),1,0))+(IF((AZ276&gt;BB276),1,0))+(IF((AZ277&gt;BB277),1,0))+(IF((BD275&gt;BF275),1,0))+(IF((BD276&gt;BF276),1,0))+(IF((BD277&gt;BF277),1,0))</f>
        <v>3</v>
      </c>
      <c r="BP276" s="256">
        <f>(IF((AR275&lt;AT275),1,0))+(IF((AR276&lt;AT276),1,0))+(IF((AR277&lt;AT277),1,0))+(IF((AV275&lt;AX275),1,0))+(IF((AV276&lt;AX276),1,0))+(IF((AV277&lt;AX277),1,0))+(IF((AZ275&lt;BB275),1,0))+(IF((AZ276&lt;BB276),1,0))+(IF((AZ277&lt;BB277),1,0))+(IF((BD275&lt;BF275),1,0))+(IF((BD276&lt;BF276),1,0))+(IF((BD277&lt;BF277),1,0))</f>
        <v>4</v>
      </c>
      <c r="BQ276" s="257">
        <f>BO276-BP276</f>
        <v>-1</v>
      </c>
      <c r="BR276" s="3">
        <f>SUM(AR275:AR277,AV275:AV277,AZ275:AZ277,BD275:BD277)</f>
        <v>77</v>
      </c>
      <c r="BS276" s="3">
        <f>SUM(AT275:AT277,AX275:AX277,BB275:BB277,BF275:BF277)</f>
        <v>90</v>
      </c>
      <c r="BT276" s="254">
        <f>BR276-BS276</f>
        <v>-13</v>
      </c>
    </row>
    <row r="277" spans="1:72" ht="9" customHeight="1">
      <c r="A277" s="38"/>
      <c r="B277" s="6"/>
      <c r="C277" s="314" t="s">
        <v>28</v>
      </c>
      <c r="D277" s="382"/>
      <c r="E277" s="355"/>
      <c r="F277" s="355"/>
      <c r="G277" s="356"/>
      <c r="H277" s="55">
        <v>15</v>
      </c>
      <c r="I277" s="24" t="str">
        <f>IF(H277="","","-")</f>
        <v>-</v>
      </c>
      <c r="J277" s="58">
        <v>14</v>
      </c>
      <c r="K277" s="385"/>
      <c r="L277" s="55"/>
      <c r="M277" s="26">
        <f t="shared" si="82"/>
      </c>
      <c r="N277" s="58"/>
      <c r="O277" s="384"/>
      <c r="P277" s="55">
        <v>14</v>
      </c>
      <c r="Q277" s="26" t="str">
        <f t="shared" si="83"/>
        <v>-</v>
      </c>
      <c r="R277" s="58">
        <v>15</v>
      </c>
      <c r="S277" s="357"/>
      <c r="T277" s="17">
        <f>Y276</f>
        <v>2</v>
      </c>
      <c r="U277" s="18" t="s">
        <v>19</v>
      </c>
      <c r="V277" s="18">
        <f>Z276</f>
        <v>1</v>
      </c>
      <c r="W277" s="19" t="s">
        <v>7</v>
      </c>
      <c r="X277" s="38"/>
      <c r="Y277" s="250"/>
      <c r="Z277" s="3"/>
      <c r="AA277" s="250"/>
      <c r="AB277" s="3"/>
      <c r="AC277" s="254"/>
      <c r="AD277" s="3"/>
      <c r="AE277" s="3"/>
      <c r="AF277" s="254"/>
      <c r="AG277" s="38"/>
      <c r="AH277" s="38"/>
      <c r="AI277" s="321"/>
      <c r="AJ277" s="322"/>
      <c r="AK277" s="322"/>
      <c r="AL277" s="322"/>
      <c r="AM277" s="322" t="s">
        <v>30</v>
      </c>
      <c r="AN277" s="322"/>
      <c r="AO277" s="322"/>
      <c r="AP277" s="322"/>
      <c r="AQ277" s="323"/>
      <c r="AR277" s="382"/>
      <c r="AS277" s="355"/>
      <c r="AT277" s="355"/>
      <c r="AU277" s="356"/>
      <c r="AV277" s="55"/>
      <c r="AW277" s="24">
        <f>IF(AV277="","","-")</f>
      </c>
      <c r="AX277" s="58"/>
      <c r="AY277" s="385"/>
      <c r="AZ277" s="55">
        <v>8</v>
      </c>
      <c r="BA277" s="26" t="str">
        <f t="shared" si="84"/>
        <v>-</v>
      </c>
      <c r="BB277" s="58">
        <v>15</v>
      </c>
      <c r="BC277" s="384"/>
      <c r="BD277" s="55"/>
      <c r="BE277" s="26">
        <f t="shared" si="85"/>
      </c>
      <c r="BF277" s="58"/>
      <c r="BG277" s="357"/>
      <c r="BH277" s="17">
        <f>BM276</f>
        <v>1</v>
      </c>
      <c r="BI277" s="18" t="s">
        <v>19</v>
      </c>
      <c r="BJ277" s="18">
        <f>BN276</f>
        <v>2</v>
      </c>
      <c r="BK277" s="19" t="s">
        <v>7</v>
      </c>
      <c r="BL277" s="38"/>
      <c r="BM277" s="250"/>
      <c r="BN277" s="3"/>
      <c r="BO277" s="250"/>
      <c r="BP277" s="3"/>
      <c r="BQ277" s="254"/>
      <c r="BR277" s="3"/>
      <c r="BS277" s="3"/>
      <c r="BT277" s="254"/>
    </row>
    <row r="278" spans="1:72" ht="9" customHeight="1">
      <c r="A278" s="38"/>
      <c r="B278" s="11" t="s">
        <v>349</v>
      </c>
      <c r="C278" s="4" t="s">
        <v>355</v>
      </c>
      <c r="D278" s="27">
        <f>IF(J275="","",J275)</f>
        <v>9</v>
      </c>
      <c r="E278" s="24" t="str">
        <f aca="true" t="shared" si="86" ref="E278:E286">IF(D278="","","-")</f>
        <v>-</v>
      </c>
      <c r="F278" s="28">
        <f>IF(H275="","",H275)</f>
        <v>15</v>
      </c>
      <c r="G278" s="345" t="str">
        <f>IF(K275="","",IF(K275="○","×",IF(K275="×","○")))</f>
        <v>×</v>
      </c>
      <c r="H278" s="348"/>
      <c r="I278" s="349"/>
      <c r="J278" s="349"/>
      <c r="K278" s="350"/>
      <c r="L278" s="54">
        <v>8</v>
      </c>
      <c r="M278" s="24" t="str">
        <f t="shared" si="82"/>
        <v>-</v>
      </c>
      <c r="N278" s="56">
        <v>15</v>
      </c>
      <c r="O278" s="406" t="str">
        <f>IF(L278&lt;&gt;"",IF(L278&gt;N278,IF(L279&gt;N279,"○",IF(L280&gt;N280,"○","×")),IF(L279&gt;N279,IF(L280&gt;N280,"○","×"),"×")),"")</f>
        <v>×</v>
      </c>
      <c r="P278" s="54">
        <v>6</v>
      </c>
      <c r="Q278" s="24" t="str">
        <f t="shared" si="83"/>
        <v>-</v>
      </c>
      <c r="R278" s="56">
        <v>15</v>
      </c>
      <c r="S278" s="365" t="str">
        <f>IF(P278&lt;&gt;"",IF(P278&gt;R278,IF(P279&gt;R279,"○",IF(P280&gt;R280,"○","×")),IF(P279&gt;R279,IF(P280&gt;R280,"○","×"),"×")),"")</f>
        <v>×</v>
      </c>
      <c r="T278" s="311" t="s">
        <v>450</v>
      </c>
      <c r="U278" s="302"/>
      <c r="V278" s="302"/>
      <c r="W278" s="303"/>
      <c r="X278" s="38"/>
      <c r="Y278" s="251"/>
      <c r="Z278" s="252"/>
      <c r="AA278" s="251"/>
      <c r="AB278" s="252"/>
      <c r="AC278" s="253"/>
      <c r="AD278" s="252"/>
      <c r="AE278" s="252"/>
      <c r="AF278" s="253"/>
      <c r="AG278" s="38"/>
      <c r="AH278" s="38"/>
      <c r="AI278" s="324" t="s">
        <v>342</v>
      </c>
      <c r="AJ278" s="325"/>
      <c r="AK278" s="325"/>
      <c r="AL278" s="325"/>
      <c r="AM278" s="326" t="s">
        <v>366</v>
      </c>
      <c r="AN278" s="326"/>
      <c r="AO278" s="326"/>
      <c r="AP278" s="326"/>
      <c r="AQ278" s="327"/>
      <c r="AR278" s="27">
        <f>IF(AX275="","",AX275)</f>
        <v>8</v>
      </c>
      <c r="AS278" s="24" t="str">
        <f aca="true" t="shared" si="87" ref="AS278:AS286">IF(AR278="","","-")</f>
        <v>-</v>
      </c>
      <c r="AT278" s="28">
        <f>IF(AV275="","",AV275)</f>
        <v>15</v>
      </c>
      <c r="AU278" s="345" t="str">
        <f>IF(AY275="","",IF(AY275="○","×",IF(AY275="×","○")))</f>
        <v>×</v>
      </c>
      <c r="AV278" s="348"/>
      <c r="AW278" s="349"/>
      <c r="AX278" s="349"/>
      <c r="AY278" s="350"/>
      <c r="AZ278" s="54">
        <v>7</v>
      </c>
      <c r="BA278" s="24" t="str">
        <f t="shared" si="84"/>
        <v>-</v>
      </c>
      <c r="BB278" s="56">
        <v>15</v>
      </c>
      <c r="BC278" s="406" t="str">
        <f>IF(AZ278&lt;&gt;"",IF(AZ278&gt;BB278,IF(AZ279&gt;BB279,"○",IF(AZ280&gt;BB280,"○","×")),IF(AZ279&gt;BB279,IF(AZ280&gt;BB280,"○","×"),"×")),"")</f>
        <v>×</v>
      </c>
      <c r="BD278" s="54">
        <v>6</v>
      </c>
      <c r="BE278" s="24" t="str">
        <f t="shared" si="85"/>
        <v>-</v>
      </c>
      <c r="BF278" s="56">
        <v>15</v>
      </c>
      <c r="BG278" s="365" t="str">
        <f>IF(BD278&lt;&gt;"",IF(BD278&gt;BF278,IF(BD279&gt;BF279,"○",IF(BD280&gt;BF280,"○","×")),IF(BD279&gt;BF279,IF(BD280&gt;BF280,"○","×"),"×")),"")</f>
        <v>×</v>
      </c>
      <c r="BH278" s="311" t="s">
        <v>24</v>
      </c>
      <c r="BI278" s="302"/>
      <c r="BJ278" s="302"/>
      <c r="BK278" s="303"/>
      <c r="BL278" s="38"/>
      <c r="BM278" s="251"/>
      <c r="BN278" s="252"/>
      <c r="BO278" s="251"/>
      <c r="BP278" s="252"/>
      <c r="BQ278" s="253"/>
      <c r="BR278" s="252"/>
      <c r="BS278" s="252"/>
      <c r="BT278" s="253"/>
    </row>
    <row r="279" spans="1:72" ht="9" customHeight="1">
      <c r="A279" s="38"/>
      <c r="B279" s="11" t="s">
        <v>350</v>
      </c>
      <c r="C279" s="4" t="s">
        <v>355</v>
      </c>
      <c r="D279" s="27">
        <f>IF(J276="","",J276)</f>
        <v>15</v>
      </c>
      <c r="E279" s="24" t="str">
        <f t="shared" si="86"/>
        <v>-</v>
      </c>
      <c r="F279" s="28">
        <f>IF(H276="","",H276)</f>
        <v>14</v>
      </c>
      <c r="G279" s="346" t="str">
        <f>IF(I276="","",I276)</f>
        <v>-</v>
      </c>
      <c r="H279" s="351"/>
      <c r="I279" s="352"/>
      <c r="J279" s="352"/>
      <c r="K279" s="353"/>
      <c r="L279" s="54">
        <v>10</v>
      </c>
      <c r="M279" s="24" t="str">
        <f t="shared" si="82"/>
        <v>-</v>
      </c>
      <c r="N279" s="56">
        <v>15</v>
      </c>
      <c r="O279" s="384"/>
      <c r="P279" s="54">
        <v>12</v>
      </c>
      <c r="Q279" s="24" t="str">
        <f t="shared" si="83"/>
        <v>-</v>
      </c>
      <c r="R279" s="56">
        <v>15</v>
      </c>
      <c r="S279" s="357"/>
      <c r="T279" s="304"/>
      <c r="U279" s="301"/>
      <c r="V279" s="301"/>
      <c r="W279" s="298"/>
      <c r="X279" s="38"/>
      <c r="Y279" s="250">
        <f>COUNTIF(D278:S280,"○")</f>
        <v>0</v>
      </c>
      <c r="Z279" s="3">
        <f>COUNTIF(D278:S280,"×")</f>
        <v>3</v>
      </c>
      <c r="AA279" s="255">
        <f>(IF((D278&gt;F278),1,0))+(IF((D279&gt;F279),1,0))+(IF((D280&gt;F280),1,0))+(IF((H278&gt;J278),1,0))+(IF((H279&gt;J279),1,0))+(IF((H280&gt;J280),1,0))+(IF((L278&gt;N278),1,0))+(IF((L279&gt;N279),1,0))+(IF((L280&gt;N280),1,0))+(IF((P278&gt;R278),1,0))+(IF((P279&gt;R279),1,0))+(IF((P280&gt;R280),1,0))</f>
        <v>1</v>
      </c>
      <c r="AB279" s="256">
        <f>(IF((D278&lt;F278),1,0))+(IF((D279&lt;F279),1,0))+(IF((D280&lt;F280),1,0))+(IF((H278&lt;J278),1,0))+(IF((H279&lt;J279),1,0))+(IF((H280&lt;J280),1,0))+(IF((L278&lt;N278),1,0))+(IF((L279&lt;N279),1,0))+(IF((L280&lt;N280),1,0))+(IF((P278&lt;R278),1,0))+(IF((P279&lt;R279),1,0))+(IF((P280&lt;R280),1,0))</f>
        <v>6</v>
      </c>
      <c r="AC279" s="257">
        <f>AA279-AB279</f>
        <v>-5</v>
      </c>
      <c r="AD279" s="3">
        <f>SUM(D278:D280,H278:H280,L278:L280,P278:P280)</f>
        <v>74</v>
      </c>
      <c r="AE279" s="3">
        <f>SUM(F278:F280,J278:J280,N278:N280,R278:R280)</f>
        <v>104</v>
      </c>
      <c r="AF279" s="254">
        <f>AD279-AE279</f>
        <v>-30</v>
      </c>
      <c r="AG279" s="38"/>
      <c r="AH279" s="38"/>
      <c r="AI279" s="299" t="s">
        <v>343</v>
      </c>
      <c r="AJ279" s="300"/>
      <c r="AK279" s="300"/>
      <c r="AL279" s="300"/>
      <c r="AM279" s="297" t="s">
        <v>344</v>
      </c>
      <c r="AN279" s="297"/>
      <c r="AO279" s="297"/>
      <c r="AP279" s="297"/>
      <c r="AQ279" s="320"/>
      <c r="AR279" s="27">
        <f>IF(AX276="","",AX276)</f>
        <v>12</v>
      </c>
      <c r="AS279" s="24" t="str">
        <f t="shared" si="87"/>
        <v>-</v>
      </c>
      <c r="AT279" s="28">
        <f>IF(AV276="","",AV276)</f>
        <v>15</v>
      </c>
      <c r="AU279" s="346" t="str">
        <f>IF(AW276="","",AW276)</f>
        <v>-</v>
      </c>
      <c r="AV279" s="351"/>
      <c r="AW279" s="352"/>
      <c r="AX279" s="352"/>
      <c r="AY279" s="353"/>
      <c r="AZ279" s="54">
        <v>6</v>
      </c>
      <c r="BA279" s="24" t="str">
        <f t="shared" si="84"/>
        <v>-</v>
      </c>
      <c r="BB279" s="56">
        <v>15</v>
      </c>
      <c r="BC279" s="384"/>
      <c r="BD279" s="54">
        <v>8</v>
      </c>
      <c r="BE279" s="24" t="str">
        <f t="shared" si="85"/>
        <v>-</v>
      </c>
      <c r="BF279" s="56">
        <v>15</v>
      </c>
      <c r="BG279" s="357"/>
      <c r="BH279" s="304"/>
      <c r="BI279" s="301"/>
      <c r="BJ279" s="301"/>
      <c r="BK279" s="298"/>
      <c r="BL279" s="38"/>
      <c r="BM279" s="250">
        <f>COUNTIF(AR278:BG280,"○")</f>
        <v>0</v>
      </c>
      <c r="BN279" s="3">
        <f>COUNTIF(AR278:BG280,"×")</f>
        <v>3</v>
      </c>
      <c r="BO279" s="255">
        <f>(IF((AR278&gt;AT278),1,0))+(IF((AR279&gt;AT279),1,0))+(IF((AR280&gt;AT280),1,0))+(IF((AV278&gt;AX278),1,0))+(IF((AV279&gt;AX279),1,0))+(IF((AV280&gt;AX280),1,0))+(IF((AZ278&gt;BB278),1,0))+(IF((AZ279&gt;BB279),1,0))+(IF((AZ280&gt;BB280),1,0))+(IF((BD278&gt;BF278),1,0))+(IF((BD279&gt;BF279),1,0))+(IF((BD280&gt;BF280),1,0))</f>
        <v>0</v>
      </c>
      <c r="BP279" s="256">
        <f>(IF((AR278&lt;AT278),1,0))+(IF((AR279&lt;AT279),1,0))+(IF((AR280&lt;AT280),1,0))+(IF((AV278&lt;AX278),1,0))+(IF((AV279&lt;AX279),1,0))+(IF((AV280&lt;AX280),1,0))+(IF((AZ278&lt;BB278),1,0))+(IF((AZ279&lt;BB279),1,0))+(IF((AZ280&lt;BB280),1,0))+(IF((BD278&lt;BF278),1,0))+(IF((BD279&lt;BF279),1,0))+(IF((BD280&lt;BF280),1,0))</f>
        <v>6</v>
      </c>
      <c r="BQ279" s="257">
        <f>BO279-BP279</f>
        <v>-6</v>
      </c>
      <c r="BR279" s="3">
        <f>SUM(AR278:AR280,AV278:AV280,AZ278:AZ280,BD278:BD280)</f>
        <v>47</v>
      </c>
      <c r="BS279" s="3">
        <f>SUM(AT278:AT280,AX278:AX280,BB278:BB280,BF278:BF280)</f>
        <v>90</v>
      </c>
      <c r="BT279" s="254">
        <f>BR279-BS279</f>
        <v>-43</v>
      </c>
    </row>
    <row r="280" spans="1:72" ht="9" customHeight="1">
      <c r="A280" s="38"/>
      <c r="B280" s="11"/>
      <c r="C280" s="7" t="s">
        <v>28</v>
      </c>
      <c r="D280" s="30">
        <f>IF(J277="","",J277)</f>
        <v>14</v>
      </c>
      <c r="E280" s="24" t="str">
        <f t="shared" si="86"/>
        <v>-</v>
      </c>
      <c r="F280" s="31">
        <f>IF(H277="","",H277)</f>
        <v>15</v>
      </c>
      <c r="G280" s="347" t="str">
        <f>IF(I277="","",I277)</f>
        <v>-</v>
      </c>
      <c r="H280" s="354"/>
      <c r="I280" s="355"/>
      <c r="J280" s="355"/>
      <c r="K280" s="356"/>
      <c r="L280" s="55"/>
      <c r="M280" s="24">
        <f t="shared" si="82"/>
      </c>
      <c r="N280" s="58"/>
      <c r="O280" s="385"/>
      <c r="P280" s="55"/>
      <c r="Q280" s="26">
        <f t="shared" si="83"/>
      </c>
      <c r="R280" s="58"/>
      <c r="S280" s="358"/>
      <c r="T280" s="17">
        <f>Y279</f>
        <v>0</v>
      </c>
      <c r="U280" s="18" t="s">
        <v>19</v>
      </c>
      <c r="V280" s="18">
        <f>Z279</f>
        <v>3</v>
      </c>
      <c r="W280" s="19" t="s">
        <v>7</v>
      </c>
      <c r="X280" s="38"/>
      <c r="Y280" s="258"/>
      <c r="Z280" s="259"/>
      <c r="AA280" s="258"/>
      <c r="AB280" s="259"/>
      <c r="AC280" s="260"/>
      <c r="AD280" s="259"/>
      <c r="AE280" s="259"/>
      <c r="AF280" s="260"/>
      <c r="AG280" s="38"/>
      <c r="AH280" s="38"/>
      <c r="AI280" s="359"/>
      <c r="AJ280" s="360"/>
      <c r="AK280" s="360"/>
      <c r="AL280" s="360"/>
      <c r="AM280" s="360" t="s">
        <v>30</v>
      </c>
      <c r="AN280" s="360"/>
      <c r="AO280" s="360"/>
      <c r="AP280" s="360"/>
      <c r="AQ280" s="361"/>
      <c r="AR280" s="30">
        <f>IF(AX277="","",AX277)</f>
      </c>
      <c r="AS280" s="24">
        <f t="shared" si="87"/>
      </c>
      <c r="AT280" s="31">
        <f>IF(AV277="","",AV277)</f>
      </c>
      <c r="AU280" s="347">
        <f>IF(AW277="","",AW277)</f>
      </c>
      <c r="AV280" s="354"/>
      <c r="AW280" s="355"/>
      <c r="AX280" s="355"/>
      <c r="AY280" s="356"/>
      <c r="AZ280" s="55"/>
      <c r="BA280" s="24">
        <f t="shared" si="84"/>
      </c>
      <c r="BB280" s="58"/>
      <c r="BC280" s="385"/>
      <c r="BD280" s="55"/>
      <c r="BE280" s="26">
        <f t="shared" si="85"/>
      </c>
      <c r="BF280" s="58"/>
      <c r="BG280" s="358"/>
      <c r="BH280" s="17">
        <f>BM279</f>
        <v>0</v>
      </c>
      <c r="BI280" s="18" t="s">
        <v>19</v>
      </c>
      <c r="BJ280" s="18">
        <f>BN279</f>
        <v>3</v>
      </c>
      <c r="BK280" s="19" t="s">
        <v>7</v>
      </c>
      <c r="BL280" s="38"/>
      <c r="BM280" s="258"/>
      <c r="BN280" s="259"/>
      <c r="BO280" s="258"/>
      <c r="BP280" s="259"/>
      <c r="BQ280" s="260"/>
      <c r="BR280" s="259"/>
      <c r="BS280" s="259"/>
      <c r="BT280" s="260"/>
    </row>
    <row r="281" spans="1:72" ht="9" customHeight="1">
      <c r="A281" s="38"/>
      <c r="B281" s="112" t="s">
        <v>351</v>
      </c>
      <c r="C281" s="113" t="s">
        <v>40</v>
      </c>
      <c r="D281" s="27">
        <f>IF(N275="","",N275)</f>
        <v>7</v>
      </c>
      <c r="E281" s="29" t="str">
        <f t="shared" si="86"/>
        <v>-</v>
      </c>
      <c r="F281" s="28">
        <f>IF(L275="","",L275)</f>
        <v>15</v>
      </c>
      <c r="G281" s="345" t="str">
        <f>IF(O275="","",IF(O275="○","×",IF(O275="×","○")))</f>
        <v>×</v>
      </c>
      <c r="H281" s="5">
        <f>IF(N278="","",N278)</f>
        <v>15</v>
      </c>
      <c r="I281" s="24" t="str">
        <f aca="true" t="shared" si="88" ref="I281:I286">IF(H281="","","-")</f>
        <v>-</v>
      </c>
      <c r="J281" s="28">
        <f>IF(L278="","",L278)</f>
        <v>8</v>
      </c>
      <c r="K281" s="345" t="str">
        <f>IF(O278="","",IF(O278="○","×",IF(O278="×","○")))</f>
        <v>○</v>
      </c>
      <c r="L281" s="348"/>
      <c r="M281" s="349"/>
      <c r="N281" s="349"/>
      <c r="O281" s="350"/>
      <c r="P281" s="54">
        <v>15</v>
      </c>
      <c r="Q281" s="24" t="str">
        <f t="shared" si="83"/>
        <v>-</v>
      </c>
      <c r="R281" s="56">
        <v>14</v>
      </c>
      <c r="S281" s="357" t="str">
        <f>IF(P281&lt;&gt;"",IF(P281&gt;R281,IF(P282&gt;R282,"○",IF(P283&gt;R283,"○","×")),IF(P282&gt;R282,IF(P283&gt;R283,"○","×"),"×")),"")</f>
        <v>×</v>
      </c>
      <c r="T281" s="311" t="s">
        <v>449</v>
      </c>
      <c r="U281" s="302"/>
      <c r="V281" s="302"/>
      <c r="W281" s="303"/>
      <c r="X281" s="38"/>
      <c r="Y281" s="250"/>
      <c r="Z281" s="3"/>
      <c r="AA281" s="250"/>
      <c r="AB281" s="3"/>
      <c r="AC281" s="254"/>
      <c r="AD281" s="3"/>
      <c r="AE281" s="3"/>
      <c r="AF281" s="254"/>
      <c r="AG281" s="38"/>
      <c r="AH281" s="38"/>
      <c r="AI281" s="338" t="s">
        <v>345</v>
      </c>
      <c r="AJ281" s="339"/>
      <c r="AK281" s="339"/>
      <c r="AL281" s="339"/>
      <c r="AM281" s="340" t="s">
        <v>272</v>
      </c>
      <c r="AN281" s="340"/>
      <c r="AO281" s="340"/>
      <c r="AP281" s="340"/>
      <c r="AQ281" s="341"/>
      <c r="AR281" s="27">
        <f>IF(BB275="","",BB275)</f>
        <v>10</v>
      </c>
      <c r="AS281" s="29" t="str">
        <f t="shared" si="87"/>
        <v>-</v>
      </c>
      <c r="AT281" s="28">
        <f>IF(AZ275="","",AZ275)</f>
        <v>15</v>
      </c>
      <c r="AU281" s="345" t="str">
        <f>IF(BC275="","",IF(BC275="○","×",IF(BC275="×","○")))</f>
        <v>○</v>
      </c>
      <c r="AV281" s="5">
        <f>IF(BB278="","",BB278)</f>
        <v>15</v>
      </c>
      <c r="AW281" s="24" t="str">
        <f aca="true" t="shared" si="89" ref="AW281:AW286">IF(AV281="","","-")</f>
        <v>-</v>
      </c>
      <c r="AX281" s="28">
        <f>IF(AZ278="","",AZ278)</f>
        <v>7</v>
      </c>
      <c r="AY281" s="345" t="str">
        <f>IF(BC278="","",IF(BC278="○","×",IF(BC278="×","○")))</f>
        <v>○</v>
      </c>
      <c r="AZ281" s="348"/>
      <c r="BA281" s="349"/>
      <c r="BB281" s="349"/>
      <c r="BC281" s="350"/>
      <c r="BD281" s="54">
        <v>9</v>
      </c>
      <c r="BE281" s="24" t="str">
        <f t="shared" si="85"/>
        <v>-</v>
      </c>
      <c r="BF281" s="56">
        <v>15</v>
      </c>
      <c r="BG281" s="357" t="str">
        <f>IF(BD281&lt;&gt;"",IF(BD281&gt;BF281,IF(BD282&gt;BF282,"○",IF(BD283&gt;BF283,"○","×")),IF(BD282&gt;BF282,IF(BD283&gt;BF283,"○","×"),"×")),"")</f>
        <v>×</v>
      </c>
      <c r="BH281" s="311" t="s">
        <v>435</v>
      </c>
      <c r="BI281" s="302"/>
      <c r="BJ281" s="302"/>
      <c r="BK281" s="303"/>
      <c r="BL281" s="38"/>
      <c r="BM281" s="250"/>
      <c r="BN281" s="3"/>
      <c r="BO281" s="250"/>
      <c r="BP281" s="3"/>
      <c r="BQ281" s="254"/>
      <c r="BR281" s="3"/>
      <c r="BS281" s="3"/>
      <c r="BT281" s="254"/>
    </row>
    <row r="282" spans="1:72" ht="9" customHeight="1">
      <c r="A282" s="38"/>
      <c r="B282" s="99" t="s">
        <v>352</v>
      </c>
      <c r="C282" s="111" t="s">
        <v>40</v>
      </c>
      <c r="D282" s="27">
        <f>IF(N276="","",N276)</f>
        <v>10</v>
      </c>
      <c r="E282" s="24" t="str">
        <f t="shared" si="86"/>
        <v>-</v>
      </c>
      <c r="F282" s="28">
        <f>IF(L276="","",L276)</f>
        <v>15</v>
      </c>
      <c r="G282" s="346">
        <f>IF(I279="","",I279)</f>
      </c>
      <c r="H282" s="5">
        <f>IF(N279="","",N279)</f>
        <v>15</v>
      </c>
      <c r="I282" s="24" t="str">
        <f t="shared" si="88"/>
        <v>-</v>
      </c>
      <c r="J282" s="28">
        <f>IF(L279="","",L279)</f>
        <v>10</v>
      </c>
      <c r="K282" s="346" t="str">
        <f>IF(M279="","",M279)</f>
        <v>-</v>
      </c>
      <c r="L282" s="351"/>
      <c r="M282" s="352"/>
      <c r="N282" s="352"/>
      <c r="O282" s="353"/>
      <c r="P282" s="54">
        <v>8</v>
      </c>
      <c r="Q282" s="24" t="str">
        <f t="shared" si="83"/>
        <v>-</v>
      </c>
      <c r="R282" s="56">
        <v>15</v>
      </c>
      <c r="S282" s="357"/>
      <c r="T282" s="304"/>
      <c r="U282" s="301"/>
      <c r="V282" s="301"/>
      <c r="W282" s="298"/>
      <c r="X282" s="38"/>
      <c r="Y282" s="250">
        <f>COUNTIF(D281:S283,"○")</f>
        <v>1</v>
      </c>
      <c r="Z282" s="3">
        <f>COUNTIF(D281:S283,"×")</f>
        <v>2</v>
      </c>
      <c r="AA282" s="255">
        <f>(IF((D281&gt;F281),1,0))+(IF((D282&gt;F282),1,0))+(IF((D283&gt;F283),1,0))+(IF((H281&gt;J281),1,0))+(IF((H282&gt;J282),1,0))+(IF((H283&gt;J283),1,0))+(IF((L281&gt;N281),1,0))+(IF((L282&gt;N282),1,0))+(IF((L283&gt;N283),1,0))+(IF((P281&gt;R281),1,0))+(IF((P282&gt;R282),1,0))+(IF((P283&gt;R283),1,0))</f>
        <v>3</v>
      </c>
      <c r="AB282" s="256">
        <f>(IF((D281&lt;F281),1,0))+(IF((D282&lt;F282),1,0))+(IF((D283&lt;F283),1,0))+(IF((H281&lt;J281),1,0))+(IF((H282&lt;J282),1,0))+(IF((H283&lt;J283),1,0))+(IF((L281&lt;N281),1,0))+(IF((L282&lt;N282),1,0))+(IF((L283&lt;N283),1,0))+(IF((P281&lt;R281),1,0))+(IF((P282&lt;R282),1,0))+(IF((P283&lt;R283),1,0))</f>
        <v>4</v>
      </c>
      <c r="AC282" s="257">
        <f>AA282-AB282</f>
        <v>-1</v>
      </c>
      <c r="AD282" s="3">
        <f>SUM(D281:D283,H281:H283,L281:L283,P281:P283)</f>
        <v>78</v>
      </c>
      <c r="AE282" s="3">
        <f>SUM(F281:F283,J281:J283,N281:N283,R281:R283)</f>
        <v>92</v>
      </c>
      <c r="AF282" s="254">
        <f>AD282-AE282</f>
        <v>-14</v>
      </c>
      <c r="AG282" s="38"/>
      <c r="AH282" s="38"/>
      <c r="AI282" s="338" t="s">
        <v>346</v>
      </c>
      <c r="AJ282" s="339"/>
      <c r="AK282" s="339"/>
      <c r="AL282" s="339"/>
      <c r="AM282" s="340" t="s">
        <v>272</v>
      </c>
      <c r="AN282" s="340"/>
      <c r="AO282" s="340"/>
      <c r="AP282" s="340"/>
      <c r="AQ282" s="341"/>
      <c r="AR282" s="27">
        <f>IF(BB276="","",BB276)</f>
        <v>15</v>
      </c>
      <c r="AS282" s="24" t="str">
        <f t="shared" si="87"/>
        <v>-</v>
      </c>
      <c r="AT282" s="28">
        <f>IF(AZ276="","",AZ276)</f>
        <v>7</v>
      </c>
      <c r="AU282" s="346">
        <f>IF(AW279="","",AW279)</f>
      </c>
      <c r="AV282" s="5">
        <f>IF(BB279="","",BB279)</f>
        <v>15</v>
      </c>
      <c r="AW282" s="24" t="str">
        <f t="shared" si="89"/>
        <v>-</v>
      </c>
      <c r="AX282" s="28">
        <f>IF(AZ279="","",AZ279)</f>
        <v>6</v>
      </c>
      <c r="AY282" s="346" t="str">
        <f>IF(BA279="","",BA279)</f>
        <v>-</v>
      </c>
      <c r="AZ282" s="351"/>
      <c r="BA282" s="352"/>
      <c r="BB282" s="352"/>
      <c r="BC282" s="353"/>
      <c r="BD282" s="54">
        <v>12</v>
      </c>
      <c r="BE282" s="24" t="str">
        <f t="shared" si="85"/>
        <v>-</v>
      </c>
      <c r="BF282" s="56">
        <v>15</v>
      </c>
      <c r="BG282" s="357"/>
      <c r="BH282" s="304"/>
      <c r="BI282" s="301"/>
      <c r="BJ282" s="301"/>
      <c r="BK282" s="298"/>
      <c r="BL282" s="38"/>
      <c r="BM282" s="250">
        <f>COUNTIF(AR281:BG283,"○")</f>
        <v>2</v>
      </c>
      <c r="BN282" s="3">
        <f>COUNTIF(AR281:BG283,"×")</f>
        <v>1</v>
      </c>
      <c r="BO282" s="255">
        <f>(IF((AR281&gt;AT281),1,0))+(IF((AR282&gt;AT282),1,0))+(IF((AR283&gt;AT283),1,0))+(IF((AV281&gt;AX281),1,0))+(IF((AV282&gt;AX282),1,0))+(IF((AV283&gt;AX283),1,0))+(IF((AZ281&gt;BB281),1,0))+(IF((AZ282&gt;BB282),1,0))+(IF((AZ283&gt;BB283),1,0))+(IF((BD281&gt;BF281),1,0))+(IF((BD282&gt;BF282),1,0))+(IF((BD283&gt;BF283),1,0))</f>
        <v>4</v>
      </c>
      <c r="BP282" s="256">
        <f>(IF((AR281&lt;AT281),1,0))+(IF((AR282&lt;AT282),1,0))+(IF((AR283&lt;AT283),1,0))+(IF((AV281&lt;AX281),1,0))+(IF((AV282&lt;AX282),1,0))+(IF((AV283&lt;AX283),1,0))+(IF((AZ281&lt;BB281),1,0))+(IF((AZ282&lt;BB282),1,0))+(IF((AZ283&lt;BB283),1,0))+(IF((BD281&lt;BF281),1,0))+(IF((BD282&lt;BF282),1,0))+(IF((BD283&lt;BF283),1,0))</f>
        <v>3</v>
      </c>
      <c r="BQ282" s="257">
        <f>BO282-BP282</f>
        <v>1</v>
      </c>
      <c r="BR282" s="3">
        <f>SUM(AR281:AR283,AV281:AV283,AZ281:AZ283,BD281:BD283)</f>
        <v>91</v>
      </c>
      <c r="BS282" s="3">
        <f>SUM(AT281:AT283,AX281:AX283,BB281:BB283,BF281:BF283)</f>
        <v>73</v>
      </c>
      <c r="BT282" s="254">
        <f>BR282-BS282</f>
        <v>18</v>
      </c>
    </row>
    <row r="283" spans="1:72" ht="9" customHeight="1">
      <c r="A283" s="38"/>
      <c r="B283" s="118"/>
      <c r="C283" s="315" t="s">
        <v>28</v>
      </c>
      <c r="D283" s="30">
        <f>IF(N277="","",N277)</f>
      </c>
      <c r="E283" s="26">
        <f t="shared" si="86"/>
      </c>
      <c r="F283" s="31">
        <f>IF(L277="","",L277)</f>
      </c>
      <c r="G283" s="347">
        <f>IF(I280="","",I280)</f>
      </c>
      <c r="H283" s="8">
        <f>IF(N280="","",N280)</f>
      </c>
      <c r="I283" s="24">
        <f t="shared" si="88"/>
      </c>
      <c r="J283" s="31">
        <f>IF(L280="","",L280)</f>
      </c>
      <c r="K283" s="347">
        <f>IF(M280="","",M280)</f>
      </c>
      <c r="L283" s="354"/>
      <c r="M283" s="355"/>
      <c r="N283" s="355"/>
      <c r="O283" s="356"/>
      <c r="P283" s="55">
        <v>8</v>
      </c>
      <c r="Q283" s="24" t="str">
        <f t="shared" si="83"/>
        <v>-</v>
      </c>
      <c r="R283" s="58">
        <v>15</v>
      </c>
      <c r="S283" s="358"/>
      <c r="T283" s="17">
        <f>Y282</f>
        <v>1</v>
      </c>
      <c r="U283" s="18" t="s">
        <v>19</v>
      </c>
      <c r="V283" s="18">
        <f>Z282</f>
        <v>2</v>
      </c>
      <c r="W283" s="19" t="s">
        <v>7</v>
      </c>
      <c r="X283" s="38"/>
      <c r="Y283" s="250"/>
      <c r="Z283" s="3"/>
      <c r="AA283" s="250"/>
      <c r="AB283" s="3"/>
      <c r="AC283" s="254"/>
      <c r="AD283" s="3"/>
      <c r="AE283" s="3"/>
      <c r="AF283" s="254"/>
      <c r="AG283" s="38"/>
      <c r="AH283" s="38"/>
      <c r="AI283" s="342"/>
      <c r="AJ283" s="343"/>
      <c r="AK283" s="343"/>
      <c r="AL283" s="343"/>
      <c r="AM283" s="343" t="s">
        <v>30</v>
      </c>
      <c r="AN283" s="343"/>
      <c r="AO283" s="343"/>
      <c r="AP283" s="343"/>
      <c r="AQ283" s="344"/>
      <c r="AR283" s="30">
        <f>IF(BB277="","",BB277)</f>
        <v>15</v>
      </c>
      <c r="AS283" s="26" t="str">
        <f t="shared" si="87"/>
        <v>-</v>
      </c>
      <c r="AT283" s="31">
        <f>IF(AZ277="","",AZ277)</f>
        <v>8</v>
      </c>
      <c r="AU283" s="347">
        <f>IF(AW280="","",AW280)</f>
      </c>
      <c r="AV283" s="8">
        <f>IF(BB280="","",BB280)</f>
      </c>
      <c r="AW283" s="24">
        <f t="shared" si="89"/>
      </c>
      <c r="AX283" s="31">
        <f>IF(AZ280="","",AZ280)</f>
      </c>
      <c r="AY283" s="347">
        <f>IF(BA280="","",BA280)</f>
      </c>
      <c r="AZ283" s="354"/>
      <c r="BA283" s="355"/>
      <c r="BB283" s="355"/>
      <c r="BC283" s="356"/>
      <c r="BD283" s="55"/>
      <c r="BE283" s="24">
        <f t="shared" si="85"/>
      </c>
      <c r="BF283" s="58"/>
      <c r="BG283" s="358"/>
      <c r="BH283" s="17">
        <f>BM282</f>
        <v>2</v>
      </c>
      <c r="BI283" s="18" t="s">
        <v>19</v>
      </c>
      <c r="BJ283" s="18">
        <f>BN282</f>
        <v>1</v>
      </c>
      <c r="BK283" s="19" t="s">
        <v>7</v>
      </c>
      <c r="BL283" s="38"/>
      <c r="BM283" s="250"/>
      <c r="BN283" s="3"/>
      <c r="BO283" s="250"/>
      <c r="BP283" s="3"/>
      <c r="BQ283" s="254"/>
      <c r="BR283" s="3"/>
      <c r="BS283" s="3"/>
      <c r="BT283" s="254"/>
    </row>
    <row r="284" spans="1:72" ht="9" customHeight="1">
      <c r="A284" s="38"/>
      <c r="B284" s="99" t="s">
        <v>353</v>
      </c>
      <c r="C284" s="111" t="s">
        <v>356</v>
      </c>
      <c r="D284" s="27">
        <f>IF(R275="","",R275)</f>
        <v>11</v>
      </c>
      <c r="E284" s="24" t="str">
        <f t="shared" si="86"/>
        <v>-</v>
      </c>
      <c r="F284" s="28">
        <f>IF(P275="","",P275)</f>
        <v>15</v>
      </c>
      <c r="G284" s="445" t="str">
        <f>IF(S275="","",IF(S275="○","×",IF(S275="×","○")))</f>
        <v>○</v>
      </c>
      <c r="H284" s="5">
        <f>IF(R278="","",R278)</f>
        <v>15</v>
      </c>
      <c r="I284" s="29" t="str">
        <f t="shared" si="88"/>
        <v>-</v>
      </c>
      <c r="J284" s="28">
        <f>IF(P278="","",P278)</f>
        <v>6</v>
      </c>
      <c r="K284" s="445" t="str">
        <f>IF(S278="","",IF(S278="○","×",IF(S278="×","○")))</f>
        <v>○</v>
      </c>
      <c r="L284" s="13">
        <f>IF(R281="","",R281)</f>
        <v>14</v>
      </c>
      <c r="M284" s="24" t="str">
        <f>IF(L284="","","-")</f>
        <v>-</v>
      </c>
      <c r="N284" s="33">
        <f>IF(P281="","",P281)</f>
        <v>15</v>
      </c>
      <c r="O284" s="445" t="str">
        <f>IF(S281="","",IF(S281="○","×",IF(S281="×","○")))</f>
        <v>○</v>
      </c>
      <c r="P284" s="436"/>
      <c r="Q284" s="437"/>
      <c r="R284" s="437"/>
      <c r="S284" s="438"/>
      <c r="T284" s="311" t="s">
        <v>436</v>
      </c>
      <c r="U284" s="302"/>
      <c r="V284" s="302"/>
      <c r="W284" s="303"/>
      <c r="X284" s="38"/>
      <c r="Y284" s="251"/>
      <c r="Z284" s="252"/>
      <c r="AA284" s="251"/>
      <c r="AB284" s="252"/>
      <c r="AC284" s="253"/>
      <c r="AD284" s="252"/>
      <c r="AE284" s="252"/>
      <c r="AF284" s="253"/>
      <c r="AG284" s="38"/>
      <c r="AH284" s="38"/>
      <c r="AI284" s="334" t="s">
        <v>437</v>
      </c>
      <c r="AJ284" s="335"/>
      <c r="AK284" s="335"/>
      <c r="AL284" s="335"/>
      <c r="AM284" s="336" t="s">
        <v>233</v>
      </c>
      <c r="AN284" s="336"/>
      <c r="AO284" s="336"/>
      <c r="AP284" s="336"/>
      <c r="AQ284" s="337"/>
      <c r="AR284" s="27">
        <f>IF(BF275="","",BF275)</f>
        <v>15</v>
      </c>
      <c r="AS284" s="24" t="str">
        <f t="shared" si="87"/>
        <v>-</v>
      </c>
      <c r="AT284" s="28">
        <f>IF(BD275="","",BD275)</f>
        <v>14</v>
      </c>
      <c r="AU284" s="445" t="str">
        <f>IF(BG275="","",IF(BG275="○","×",IF(BG275="×","○")))</f>
        <v>○</v>
      </c>
      <c r="AV284" s="5">
        <f>IF(BF278="","",BF278)</f>
        <v>15</v>
      </c>
      <c r="AW284" s="29" t="str">
        <f t="shared" si="89"/>
        <v>-</v>
      </c>
      <c r="AX284" s="28">
        <f>IF(BD278="","",BD278)</f>
        <v>6</v>
      </c>
      <c r="AY284" s="445" t="str">
        <f>IF(BG278="","",IF(BG278="○","×",IF(BG278="×","○")))</f>
        <v>○</v>
      </c>
      <c r="AZ284" s="13">
        <f>IF(BF281="","",BF281)</f>
        <v>15</v>
      </c>
      <c r="BA284" s="24" t="str">
        <f>IF(AZ284="","","-")</f>
        <v>-</v>
      </c>
      <c r="BB284" s="33">
        <f>IF(BD281="","",BD281)</f>
        <v>9</v>
      </c>
      <c r="BC284" s="445" t="str">
        <f>IF(BG281="","",IF(BG281="○","×",IF(BG281="×","○")))</f>
        <v>○</v>
      </c>
      <c r="BD284" s="436"/>
      <c r="BE284" s="437"/>
      <c r="BF284" s="437"/>
      <c r="BG284" s="438"/>
      <c r="BH284" s="311" t="s">
        <v>21</v>
      </c>
      <c r="BI284" s="302"/>
      <c r="BJ284" s="302"/>
      <c r="BK284" s="303"/>
      <c r="BL284" s="38"/>
      <c r="BM284" s="251"/>
      <c r="BN284" s="252"/>
      <c r="BO284" s="251"/>
      <c r="BP284" s="252"/>
      <c r="BQ284" s="253"/>
      <c r="BR284" s="252"/>
      <c r="BS284" s="252"/>
      <c r="BT284" s="253"/>
    </row>
    <row r="285" spans="1:72" ht="9" customHeight="1">
      <c r="A285" s="38"/>
      <c r="B285" s="99" t="s">
        <v>354</v>
      </c>
      <c r="C285" s="111" t="s">
        <v>356</v>
      </c>
      <c r="D285" s="27">
        <f>IF(R276="","",R276)</f>
        <v>15</v>
      </c>
      <c r="E285" s="24" t="str">
        <f t="shared" si="86"/>
        <v>-</v>
      </c>
      <c r="F285" s="28">
        <f>IF(P276="","",P276)</f>
        <v>11</v>
      </c>
      <c r="G285" s="446"/>
      <c r="H285" s="5">
        <f>IF(R279="","",R279)</f>
        <v>15</v>
      </c>
      <c r="I285" s="24" t="str">
        <f t="shared" si="88"/>
        <v>-</v>
      </c>
      <c r="J285" s="28">
        <f>IF(P279="","",P279)</f>
        <v>12</v>
      </c>
      <c r="K285" s="446"/>
      <c r="L285" s="5">
        <f>IF(R282="","",R282)</f>
        <v>15</v>
      </c>
      <c r="M285" s="24" t="str">
        <f>IF(L285="","","-")</f>
        <v>-</v>
      </c>
      <c r="N285" s="28">
        <f>IF(P282="","",P282)</f>
        <v>8</v>
      </c>
      <c r="O285" s="446"/>
      <c r="P285" s="439"/>
      <c r="Q285" s="440"/>
      <c r="R285" s="440"/>
      <c r="S285" s="441"/>
      <c r="T285" s="304"/>
      <c r="U285" s="301"/>
      <c r="V285" s="301"/>
      <c r="W285" s="298"/>
      <c r="X285" s="38"/>
      <c r="Y285" s="250">
        <f>COUNTIF(D284:S286,"○")</f>
        <v>3</v>
      </c>
      <c r="Z285" s="3">
        <f>COUNTIF(D284:S286,"×")</f>
        <v>0</v>
      </c>
      <c r="AA285" s="255">
        <f>(IF((D284&gt;F284),1,0))+(IF((D285&gt;F285),1,0))+(IF((D286&gt;F286),1,0))+(IF((H284&gt;J284),1,0))+(IF((H285&gt;J285),1,0))+(IF((H286&gt;J286),1,0))+(IF((L284&gt;N284),1,0))+(IF((L285&gt;N285),1,0))+(IF((L286&gt;N286),1,0))+(IF((P284&gt;R284),1,0))+(IF((P285&gt;R285),1,0))+(IF((P286&gt;R286),1,0))</f>
        <v>6</v>
      </c>
      <c r="AB285" s="256">
        <f>(IF((D284&lt;F284),1,0))+(IF((D285&lt;F285),1,0))+(IF((D286&lt;F286),1,0))+(IF((H284&lt;J284),1,0))+(IF((H285&lt;J285),1,0))+(IF((H286&lt;J286),1,0))+(IF((L284&lt;N284),1,0))+(IF((L285&lt;N285),1,0))+(IF((L286&lt;N286),1,0))+(IF((P284&lt;R284),1,0))+(IF((P285&lt;R285),1,0))+(IF((P286&lt;R286),1,0))</f>
        <v>2</v>
      </c>
      <c r="AC285" s="257">
        <f>AA285-AB285</f>
        <v>4</v>
      </c>
      <c r="AD285" s="3">
        <f>SUM(D284:D286,H284:H286,L284:L286,P284:P286)</f>
        <v>115</v>
      </c>
      <c r="AE285" s="3">
        <f>SUM(F284:F286,J284:J286,N284:N286,R284:R286)</f>
        <v>89</v>
      </c>
      <c r="AF285" s="254">
        <f>AD285-AE285</f>
        <v>26</v>
      </c>
      <c r="AG285" s="38"/>
      <c r="AH285" s="38"/>
      <c r="AI285" s="338" t="s">
        <v>347</v>
      </c>
      <c r="AJ285" s="339"/>
      <c r="AK285" s="339"/>
      <c r="AL285" s="339"/>
      <c r="AM285" s="340" t="s">
        <v>235</v>
      </c>
      <c r="AN285" s="340"/>
      <c r="AO285" s="340"/>
      <c r="AP285" s="340"/>
      <c r="AQ285" s="341"/>
      <c r="AR285" s="27">
        <f>IF(BF276="","",BF276)</f>
        <v>15</v>
      </c>
      <c r="AS285" s="24" t="str">
        <f t="shared" si="87"/>
        <v>-</v>
      </c>
      <c r="AT285" s="28">
        <f>IF(BD276="","",BD276)</f>
        <v>3</v>
      </c>
      <c r="AU285" s="446"/>
      <c r="AV285" s="5">
        <f>IF(BF279="","",BF279)</f>
        <v>15</v>
      </c>
      <c r="AW285" s="24" t="str">
        <f t="shared" si="89"/>
        <v>-</v>
      </c>
      <c r="AX285" s="28">
        <f>IF(BD279="","",BD279)</f>
        <v>8</v>
      </c>
      <c r="AY285" s="446"/>
      <c r="AZ285" s="5">
        <f>IF(BF282="","",BF282)</f>
        <v>15</v>
      </c>
      <c r="BA285" s="24" t="str">
        <f>IF(AZ285="","","-")</f>
        <v>-</v>
      </c>
      <c r="BB285" s="28">
        <f>IF(BD282="","",BD282)</f>
        <v>12</v>
      </c>
      <c r="BC285" s="446"/>
      <c r="BD285" s="439"/>
      <c r="BE285" s="440"/>
      <c r="BF285" s="440"/>
      <c r="BG285" s="441"/>
      <c r="BH285" s="304"/>
      <c r="BI285" s="301"/>
      <c r="BJ285" s="301"/>
      <c r="BK285" s="298"/>
      <c r="BL285" s="38"/>
      <c r="BM285" s="250">
        <f>COUNTIF(AR284:BG286,"○")</f>
        <v>3</v>
      </c>
      <c r="BN285" s="3">
        <f>COUNTIF(AR284:BG286,"×")</f>
        <v>0</v>
      </c>
      <c r="BO285" s="255">
        <f>(IF((AR284&gt;AT284),1,0))+(IF((AR285&gt;AT285),1,0))+(IF((AR286&gt;AT286),1,0))+(IF((AV284&gt;AX284),1,0))+(IF((AV285&gt;AX285),1,0))+(IF((AV286&gt;AX286),1,0))+(IF((AZ284&gt;BB284),1,0))+(IF((AZ285&gt;BB285),1,0))+(IF((AZ286&gt;BB286),1,0))+(IF((BD284&gt;BF284),1,0))+(IF((BD285&gt;BF285),1,0))+(IF((BD286&gt;BF286),1,0))</f>
        <v>6</v>
      </c>
      <c r="BP285" s="256">
        <f>(IF((AR284&lt;AT284),1,0))+(IF((AR285&lt;AT285),1,0))+(IF((AR286&lt;AT286),1,0))+(IF((AV284&lt;AX284),1,0))+(IF((AV285&lt;AX285),1,0))+(IF((AV286&lt;AX286),1,0))+(IF((AZ284&lt;BB284),1,0))+(IF((AZ285&lt;BB285),1,0))+(IF((AZ286&lt;BB286),1,0))+(IF((BD284&lt;BF284),1,0))+(IF((BD285&lt;BF285),1,0))+(IF((BD286&lt;BF286),1,0))</f>
        <v>0</v>
      </c>
      <c r="BQ285" s="257">
        <f>BO285-BP285</f>
        <v>6</v>
      </c>
      <c r="BR285" s="3">
        <f>SUM(AR284:AR286,AV284:AV286,AZ284:AZ286,BD284:BD286)</f>
        <v>90</v>
      </c>
      <c r="BS285" s="3">
        <f>SUM(AT284:AT286,AX284:AX286,BB284:BB286,BF284:BF286)</f>
        <v>52</v>
      </c>
      <c r="BT285" s="254">
        <f>BR285-BS285</f>
        <v>38</v>
      </c>
    </row>
    <row r="286" spans="1:72" ht="9" customHeight="1" thickBot="1">
      <c r="A286" s="38"/>
      <c r="B286" s="101"/>
      <c r="C286" s="104" t="s">
        <v>28</v>
      </c>
      <c r="D286" s="34">
        <f>IF(R277="","",R277)</f>
        <v>15</v>
      </c>
      <c r="E286" s="35" t="str">
        <f t="shared" si="86"/>
        <v>-</v>
      </c>
      <c r="F286" s="36">
        <f>IF(P277="","",P277)</f>
        <v>14</v>
      </c>
      <c r="G286" s="418"/>
      <c r="H286" s="37">
        <f>IF(R280="","",R280)</f>
      </c>
      <c r="I286" s="35">
        <f t="shared" si="88"/>
      </c>
      <c r="J286" s="36">
        <f>IF(P280="","",P280)</f>
      </c>
      <c r="K286" s="418"/>
      <c r="L286" s="37">
        <f>IF(R283="","",R283)</f>
        <v>15</v>
      </c>
      <c r="M286" s="35" t="str">
        <f>IF(L286="","","-")</f>
        <v>-</v>
      </c>
      <c r="N286" s="36">
        <f>IF(P283="","",P283)</f>
        <v>8</v>
      </c>
      <c r="O286" s="418"/>
      <c r="P286" s="442"/>
      <c r="Q286" s="443"/>
      <c r="R286" s="443"/>
      <c r="S286" s="444"/>
      <c r="T286" s="20">
        <f>Y285</f>
        <v>3</v>
      </c>
      <c r="U286" s="21" t="s">
        <v>19</v>
      </c>
      <c r="V286" s="21">
        <f>Z285</f>
        <v>0</v>
      </c>
      <c r="W286" s="22" t="s">
        <v>7</v>
      </c>
      <c r="X286" s="38"/>
      <c r="Y286" s="258"/>
      <c r="Z286" s="259"/>
      <c r="AA286" s="258"/>
      <c r="AB286" s="259"/>
      <c r="AC286" s="260"/>
      <c r="AD286" s="259"/>
      <c r="AE286" s="259"/>
      <c r="AF286" s="260"/>
      <c r="AG286" s="38"/>
      <c r="AH286" s="38"/>
      <c r="AI286" s="362"/>
      <c r="AJ286" s="363"/>
      <c r="AK286" s="363"/>
      <c r="AL286" s="363"/>
      <c r="AM286" s="363" t="s">
        <v>30</v>
      </c>
      <c r="AN286" s="363"/>
      <c r="AO286" s="363"/>
      <c r="AP286" s="363"/>
      <c r="AQ286" s="364"/>
      <c r="AR286" s="34">
        <f>IF(BF277="","",BF277)</f>
      </c>
      <c r="AS286" s="35">
        <f t="shared" si="87"/>
      </c>
      <c r="AT286" s="36">
        <f>IF(BD277="","",BD277)</f>
      </c>
      <c r="AU286" s="418"/>
      <c r="AV286" s="37">
        <f>IF(BF280="","",BF280)</f>
      </c>
      <c r="AW286" s="35">
        <f t="shared" si="89"/>
      </c>
      <c r="AX286" s="36">
        <f>IF(BD280="","",BD280)</f>
      </c>
      <c r="AY286" s="418"/>
      <c r="AZ286" s="37">
        <f>IF(BF283="","",BF283)</f>
      </c>
      <c r="BA286" s="35">
        <f>IF(AZ286="","","-")</f>
      </c>
      <c r="BB286" s="36">
        <f>IF(BD283="","",BD283)</f>
      </c>
      <c r="BC286" s="418"/>
      <c r="BD286" s="442"/>
      <c r="BE286" s="443"/>
      <c r="BF286" s="443"/>
      <c r="BG286" s="444"/>
      <c r="BH286" s="20">
        <f>BM285</f>
        <v>3</v>
      </c>
      <c r="BI286" s="21" t="s">
        <v>19</v>
      </c>
      <c r="BJ286" s="21">
        <f>BN285</f>
        <v>0</v>
      </c>
      <c r="BK286" s="22" t="s">
        <v>7</v>
      </c>
      <c r="BL286" s="38"/>
      <c r="BM286" s="258"/>
      <c r="BN286" s="259"/>
      <c r="BO286" s="258"/>
      <c r="BP286" s="259"/>
      <c r="BQ286" s="260"/>
      <c r="BR286" s="259"/>
      <c r="BS286" s="259"/>
      <c r="BT286" s="260"/>
    </row>
  </sheetData>
  <sheetProtection/>
  <mergeCells count="1338">
    <mergeCell ref="B115:C116"/>
    <mergeCell ref="B130:C131"/>
    <mergeCell ref="AI115:AL115"/>
    <mergeCell ref="AM115:AQ115"/>
    <mergeCell ref="AI116:AL116"/>
    <mergeCell ref="AM116:AQ116"/>
    <mergeCell ref="AI117:AL117"/>
    <mergeCell ref="AM117:AQ117"/>
    <mergeCell ref="BH188:BK189"/>
    <mergeCell ref="AI189:AL189"/>
    <mergeCell ref="AM189:AQ189"/>
    <mergeCell ref="AU188:AU190"/>
    <mergeCell ref="AY188:AY190"/>
    <mergeCell ref="BC188:BC190"/>
    <mergeCell ref="BD188:BG190"/>
    <mergeCell ref="AI190:AL190"/>
    <mergeCell ref="AM190:AQ190"/>
    <mergeCell ref="AI185:AL185"/>
    <mergeCell ref="AM185:AQ185"/>
    <mergeCell ref="AU185:AU187"/>
    <mergeCell ref="AI188:AL188"/>
    <mergeCell ref="AM188:AQ188"/>
    <mergeCell ref="AI186:AL186"/>
    <mergeCell ref="AM186:AQ186"/>
    <mergeCell ref="AI187:AL187"/>
    <mergeCell ref="AM187:AQ187"/>
    <mergeCell ref="AY185:AY187"/>
    <mergeCell ref="BC182:BC184"/>
    <mergeCell ref="BG182:BG184"/>
    <mergeCell ref="BH182:BK183"/>
    <mergeCell ref="AZ185:BC187"/>
    <mergeCell ref="BG185:BG187"/>
    <mergeCell ref="BH185:BK186"/>
    <mergeCell ref="AI182:AL182"/>
    <mergeCell ref="AM182:AQ182"/>
    <mergeCell ref="AU182:AU184"/>
    <mergeCell ref="AV182:AY184"/>
    <mergeCell ref="AI183:AL183"/>
    <mergeCell ref="AM183:AQ183"/>
    <mergeCell ref="AI184:AL184"/>
    <mergeCell ref="AM184:AQ184"/>
    <mergeCell ref="BC179:BC181"/>
    <mergeCell ref="BG179:BG181"/>
    <mergeCell ref="BH179:BK180"/>
    <mergeCell ref="AI180:AL180"/>
    <mergeCell ref="AM180:AQ180"/>
    <mergeCell ref="AI181:AL181"/>
    <mergeCell ref="AM181:AQ181"/>
    <mergeCell ref="AI179:AL179"/>
    <mergeCell ref="AM179:AQ179"/>
    <mergeCell ref="AR179:AU181"/>
    <mergeCell ref="AY179:AY181"/>
    <mergeCell ref="BR177:BT177"/>
    <mergeCell ref="AR178:AU178"/>
    <mergeCell ref="AV178:AY178"/>
    <mergeCell ref="AZ178:BC178"/>
    <mergeCell ref="BD178:BG178"/>
    <mergeCell ref="BH178:BK178"/>
    <mergeCell ref="BD177:BG177"/>
    <mergeCell ref="BH177:BK177"/>
    <mergeCell ref="BM177:BN177"/>
    <mergeCell ref="BO177:BQ177"/>
    <mergeCell ref="AI177:AQ178"/>
    <mergeCell ref="AR177:AU177"/>
    <mergeCell ref="AV177:AY177"/>
    <mergeCell ref="AZ177:BC177"/>
    <mergeCell ref="BH173:BK174"/>
    <mergeCell ref="AI174:AL174"/>
    <mergeCell ref="AM174:AQ174"/>
    <mergeCell ref="AI175:AL175"/>
    <mergeCell ref="AM175:AQ175"/>
    <mergeCell ref="AU173:AU175"/>
    <mergeCell ref="AY173:AY175"/>
    <mergeCell ref="BC173:BC175"/>
    <mergeCell ref="BD173:BG175"/>
    <mergeCell ref="AI173:AL173"/>
    <mergeCell ref="AU170:AU172"/>
    <mergeCell ref="AY170:AY172"/>
    <mergeCell ref="AZ170:BC172"/>
    <mergeCell ref="AU167:AU169"/>
    <mergeCell ref="AV167:AY169"/>
    <mergeCell ref="BC167:BC169"/>
    <mergeCell ref="BH163:BK163"/>
    <mergeCell ref="AI164:AL164"/>
    <mergeCell ref="AM164:AQ164"/>
    <mergeCell ref="AR164:AU166"/>
    <mergeCell ref="AY164:AY166"/>
    <mergeCell ref="BC164:BC166"/>
    <mergeCell ref="BG164:BG166"/>
    <mergeCell ref="BH164:BK165"/>
    <mergeCell ref="AI165:AL165"/>
    <mergeCell ref="AM165:AQ165"/>
    <mergeCell ref="AR163:AU163"/>
    <mergeCell ref="AV163:AY163"/>
    <mergeCell ref="AZ163:BC163"/>
    <mergeCell ref="AR162:AU162"/>
    <mergeCell ref="AV162:AY162"/>
    <mergeCell ref="AZ162:BC162"/>
    <mergeCell ref="BD162:BG162"/>
    <mergeCell ref="AY158:AY160"/>
    <mergeCell ref="BC158:BC160"/>
    <mergeCell ref="BD158:BG160"/>
    <mergeCell ref="BR162:BT162"/>
    <mergeCell ref="BH162:BK162"/>
    <mergeCell ref="BM162:BN162"/>
    <mergeCell ref="BO162:BQ162"/>
    <mergeCell ref="AM159:AQ159"/>
    <mergeCell ref="AI160:AL160"/>
    <mergeCell ref="AM160:AQ160"/>
    <mergeCell ref="AU158:AU160"/>
    <mergeCell ref="AU155:AU157"/>
    <mergeCell ref="AY155:AY157"/>
    <mergeCell ref="AZ155:BC157"/>
    <mergeCell ref="BG155:BG157"/>
    <mergeCell ref="AU152:AU154"/>
    <mergeCell ref="AV152:AY154"/>
    <mergeCell ref="BC152:BC154"/>
    <mergeCell ref="BG152:BG154"/>
    <mergeCell ref="AV148:AY148"/>
    <mergeCell ref="AZ148:BC148"/>
    <mergeCell ref="BD148:BG148"/>
    <mergeCell ref="BH148:BK148"/>
    <mergeCell ref="AM286:AQ286"/>
    <mergeCell ref="AI147:AQ148"/>
    <mergeCell ref="AR147:AU147"/>
    <mergeCell ref="AI149:AL149"/>
    <mergeCell ref="AM149:AQ149"/>
    <mergeCell ref="AR149:AU151"/>
    <mergeCell ref="AI150:AL150"/>
    <mergeCell ref="AM150:AQ150"/>
    <mergeCell ref="AI151:AL151"/>
    <mergeCell ref="AR148:AU148"/>
    <mergeCell ref="AI284:AL284"/>
    <mergeCell ref="AM284:AQ284"/>
    <mergeCell ref="BH284:BK285"/>
    <mergeCell ref="AI285:AL285"/>
    <mergeCell ref="AM285:AQ285"/>
    <mergeCell ref="AU284:AU286"/>
    <mergeCell ref="AY284:AY286"/>
    <mergeCell ref="BC284:BC286"/>
    <mergeCell ref="BD284:BG286"/>
    <mergeCell ref="AI286:AL286"/>
    <mergeCell ref="AZ281:BC283"/>
    <mergeCell ref="BG281:BG283"/>
    <mergeCell ref="BH281:BK282"/>
    <mergeCell ref="AI282:AL282"/>
    <mergeCell ref="AM282:AQ282"/>
    <mergeCell ref="AI283:AL283"/>
    <mergeCell ref="AM283:AQ283"/>
    <mergeCell ref="AI281:AL281"/>
    <mergeCell ref="AM281:AQ281"/>
    <mergeCell ref="AU281:AU283"/>
    <mergeCell ref="AY281:AY283"/>
    <mergeCell ref="BH278:BK279"/>
    <mergeCell ref="AI279:AL279"/>
    <mergeCell ref="AM279:AQ279"/>
    <mergeCell ref="AI280:AL280"/>
    <mergeCell ref="AM280:AQ280"/>
    <mergeCell ref="AU278:AU280"/>
    <mergeCell ref="AV278:AY280"/>
    <mergeCell ref="BC278:BC280"/>
    <mergeCell ref="BG278:BG280"/>
    <mergeCell ref="AI277:AL277"/>
    <mergeCell ref="AM277:AQ277"/>
    <mergeCell ref="AI278:AL278"/>
    <mergeCell ref="AM278:AQ278"/>
    <mergeCell ref="BH274:BK274"/>
    <mergeCell ref="AI275:AL275"/>
    <mergeCell ref="AM275:AQ275"/>
    <mergeCell ref="AR275:AU277"/>
    <mergeCell ref="AY275:AY277"/>
    <mergeCell ref="BC275:BC277"/>
    <mergeCell ref="BG275:BG277"/>
    <mergeCell ref="BH275:BK276"/>
    <mergeCell ref="AI276:AL276"/>
    <mergeCell ref="AM276:AQ276"/>
    <mergeCell ref="BR273:BT273"/>
    <mergeCell ref="D274:G274"/>
    <mergeCell ref="H274:K274"/>
    <mergeCell ref="L274:O274"/>
    <mergeCell ref="P274:S274"/>
    <mergeCell ref="T274:W274"/>
    <mergeCell ref="AR274:AU274"/>
    <mergeCell ref="AV274:AY274"/>
    <mergeCell ref="AZ274:BC274"/>
    <mergeCell ref="BD274:BG274"/>
    <mergeCell ref="BD273:BG273"/>
    <mergeCell ref="BH273:BK273"/>
    <mergeCell ref="BM273:BN273"/>
    <mergeCell ref="BO273:BQ273"/>
    <mergeCell ref="AI273:AQ274"/>
    <mergeCell ref="AR273:AU273"/>
    <mergeCell ref="AV273:AY273"/>
    <mergeCell ref="AZ273:BC273"/>
    <mergeCell ref="AM271:AQ271"/>
    <mergeCell ref="B273:C274"/>
    <mergeCell ref="D273:G273"/>
    <mergeCell ref="H273:K273"/>
    <mergeCell ref="L273:O273"/>
    <mergeCell ref="P273:S273"/>
    <mergeCell ref="T273:W273"/>
    <mergeCell ref="Y273:Z273"/>
    <mergeCell ref="AA273:AC273"/>
    <mergeCell ref="AD273:AF273"/>
    <mergeCell ref="AI269:AL269"/>
    <mergeCell ref="AM269:AQ269"/>
    <mergeCell ref="BH269:BK270"/>
    <mergeCell ref="AI270:AL270"/>
    <mergeCell ref="AM270:AQ270"/>
    <mergeCell ref="AU269:AU271"/>
    <mergeCell ref="AY269:AY271"/>
    <mergeCell ref="BC269:BC271"/>
    <mergeCell ref="BD269:BG271"/>
    <mergeCell ref="AI271:AL271"/>
    <mergeCell ref="AZ266:BC268"/>
    <mergeCell ref="BG266:BG268"/>
    <mergeCell ref="BH266:BK267"/>
    <mergeCell ref="D267:G268"/>
    <mergeCell ref="AI267:AL267"/>
    <mergeCell ref="AM267:AQ267"/>
    <mergeCell ref="AI268:AL268"/>
    <mergeCell ref="AM268:AQ268"/>
    <mergeCell ref="AI266:AL266"/>
    <mergeCell ref="AM266:AQ266"/>
    <mergeCell ref="AU266:AU268"/>
    <mergeCell ref="AY266:AY268"/>
    <mergeCell ref="BH263:BK264"/>
    <mergeCell ref="D264:G265"/>
    <mergeCell ref="AI264:AL264"/>
    <mergeCell ref="AM264:AQ264"/>
    <mergeCell ref="AI265:AL265"/>
    <mergeCell ref="AM265:AQ265"/>
    <mergeCell ref="AU263:AU265"/>
    <mergeCell ref="AV263:AY265"/>
    <mergeCell ref="BG263:BG265"/>
    <mergeCell ref="AM261:AQ261"/>
    <mergeCell ref="AI262:AL262"/>
    <mergeCell ref="AM262:AQ262"/>
    <mergeCell ref="AI263:AL263"/>
    <mergeCell ref="AM263:AQ263"/>
    <mergeCell ref="T261:X261"/>
    <mergeCell ref="Y261:AC261"/>
    <mergeCell ref="AI261:AL261"/>
    <mergeCell ref="BC263:BC265"/>
    <mergeCell ref="BH259:BK259"/>
    <mergeCell ref="T260:X260"/>
    <mergeCell ref="Y260:AC260"/>
    <mergeCell ref="AI260:AL260"/>
    <mergeCell ref="AM260:AQ260"/>
    <mergeCell ref="AR260:AU262"/>
    <mergeCell ref="AY260:AY262"/>
    <mergeCell ref="BC260:BC262"/>
    <mergeCell ref="BG260:BG262"/>
    <mergeCell ref="BH260:BK261"/>
    <mergeCell ref="AR259:AU259"/>
    <mergeCell ref="AV259:AY259"/>
    <mergeCell ref="AZ259:BC259"/>
    <mergeCell ref="BD259:BG259"/>
    <mergeCell ref="BH258:BK258"/>
    <mergeCell ref="BM258:BN258"/>
    <mergeCell ref="BO258:BQ258"/>
    <mergeCell ref="BR258:BT258"/>
    <mergeCell ref="AR258:AU258"/>
    <mergeCell ref="AV258:AY258"/>
    <mergeCell ref="AZ258:BC258"/>
    <mergeCell ref="BD258:BG258"/>
    <mergeCell ref="T257:X257"/>
    <mergeCell ref="Y257:AC257"/>
    <mergeCell ref="D258:G259"/>
    <mergeCell ref="AI258:AQ259"/>
    <mergeCell ref="T256:X256"/>
    <mergeCell ref="Y256:AC256"/>
    <mergeCell ref="AI256:AL256"/>
    <mergeCell ref="AM256:AQ256"/>
    <mergeCell ref="D195:G196"/>
    <mergeCell ref="AI94:AQ95"/>
    <mergeCell ref="AI109:AQ110"/>
    <mergeCell ref="AI192:AQ193"/>
    <mergeCell ref="AI194:AL194"/>
    <mergeCell ref="AM194:AQ194"/>
    <mergeCell ref="AI195:AL195"/>
    <mergeCell ref="AM195:AQ195"/>
    <mergeCell ref="D115:G115"/>
    <mergeCell ref="AI159:AL159"/>
    <mergeCell ref="D183:G184"/>
    <mergeCell ref="D186:G187"/>
    <mergeCell ref="D189:G190"/>
    <mergeCell ref="D192:G193"/>
    <mergeCell ref="D177:G178"/>
    <mergeCell ref="U177:Y177"/>
    <mergeCell ref="Z177:AD177"/>
    <mergeCell ref="D180:G181"/>
    <mergeCell ref="AI154:AL154"/>
    <mergeCell ref="AI171:AL171"/>
    <mergeCell ref="D159:G160"/>
    <mergeCell ref="D162:G163"/>
    <mergeCell ref="D165:G166"/>
    <mergeCell ref="D168:G169"/>
    <mergeCell ref="D171:G172"/>
    <mergeCell ref="U172:Y172"/>
    <mergeCell ref="Z172:AD172"/>
    <mergeCell ref="AI168:AL168"/>
    <mergeCell ref="AM151:AQ151"/>
    <mergeCell ref="AI152:AL152"/>
    <mergeCell ref="AM152:AQ152"/>
    <mergeCell ref="AI153:AL153"/>
    <mergeCell ref="AM153:AQ153"/>
    <mergeCell ref="AM169:AQ169"/>
    <mergeCell ref="AI170:AL170"/>
    <mergeCell ref="AM170:AQ170"/>
    <mergeCell ref="AM173:AQ173"/>
    <mergeCell ref="AM171:AQ171"/>
    <mergeCell ref="AI172:AL172"/>
    <mergeCell ref="AM172:AQ172"/>
    <mergeCell ref="AI197:AL197"/>
    <mergeCell ref="AM197:AQ197"/>
    <mergeCell ref="AR192:AU192"/>
    <mergeCell ref="AV192:AY192"/>
    <mergeCell ref="AI98:AL98"/>
    <mergeCell ref="BH167:BK168"/>
    <mergeCell ref="AI196:AL196"/>
    <mergeCell ref="AM196:AQ196"/>
    <mergeCell ref="AZ192:BC192"/>
    <mergeCell ref="BD192:BG192"/>
    <mergeCell ref="BH192:BK192"/>
    <mergeCell ref="BG170:BG172"/>
    <mergeCell ref="BH170:BK171"/>
    <mergeCell ref="AI169:AL169"/>
    <mergeCell ref="AI96:AL96"/>
    <mergeCell ref="AM96:AQ96"/>
    <mergeCell ref="AI97:AL97"/>
    <mergeCell ref="AM97:AQ97"/>
    <mergeCell ref="AI198:AL198"/>
    <mergeCell ref="AM198:AQ198"/>
    <mergeCell ref="AI199:AL199"/>
    <mergeCell ref="AM199:AQ199"/>
    <mergeCell ref="BC90:BC92"/>
    <mergeCell ref="BD90:BG92"/>
    <mergeCell ref="BH90:BK91"/>
    <mergeCell ref="AE76:AM77"/>
    <mergeCell ref="AE90:AH90"/>
    <mergeCell ref="AI90:AM90"/>
    <mergeCell ref="AQ90:AQ92"/>
    <mergeCell ref="AU90:AU92"/>
    <mergeCell ref="AE91:AH91"/>
    <mergeCell ref="AI91:AM91"/>
    <mergeCell ref="AE92:AH92"/>
    <mergeCell ref="AI92:AM92"/>
    <mergeCell ref="AI200:AL200"/>
    <mergeCell ref="AM200:AQ200"/>
    <mergeCell ref="AI201:AL201"/>
    <mergeCell ref="AM201:AQ201"/>
    <mergeCell ref="AM204:AQ204"/>
    <mergeCell ref="AI205:AL205"/>
    <mergeCell ref="AM205:AQ205"/>
    <mergeCell ref="AI202:AL202"/>
    <mergeCell ref="AM202:AQ202"/>
    <mergeCell ref="AI203:AL203"/>
    <mergeCell ref="AM203:AQ203"/>
    <mergeCell ref="AZ193:BC193"/>
    <mergeCell ref="BD193:BG193"/>
    <mergeCell ref="BH193:BK193"/>
    <mergeCell ref="AR194:AU196"/>
    <mergeCell ref="AI211:AL211"/>
    <mergeCell ref="AM211:AQ211"/>
    <mergeCell ref="AR193:AU193"/>
    <mergeCell ref="AV193:AY193"/>
    <mergeCell ref="AI207:AQ208"/>
    <mergeCell ref="AI209:AL209"/>
    <mergeCell ref="AM209:AQ209"/>
    <mergeCell ref="AI210:AL210"/>
    <mergeCell ref="AM210:AQ210"/>
    <mergeCell ref="AI204:AL204"/>
    <mergeCell ref="AI212:AL212"/>
    <mergeCell ref="AM212:AQ212"/>
    <mergeCell ref="AI213:AL213"/>
    <mergeCell ref="AM213:AQ213"/>
    <mergeCell ref="AI214:AL214"/>
    <mergeCell ref="AM214:AQ214"/>
    <mergeCell ref="AI215:AL215"/>
    <mergeCell ref="AM215:AQ215"/>
    <mergeCell ref="AY149:AY151"/>
    <mergeCell ref="BC149:BC151"/>
    <mergeCell ref="BG149:BG151"/>
    <mergeCell ref="BH149:BK150"/>
    <mergeCell ref="AI216:AL216"/>
    <mergeCell ref="AM216:AQ216"/>
    <mergeCell ref="AI217:AL217"/>
    <mergeCell ref="AM217:AQ217"/>
    <mergeCell ref="AI218:AL218"/>
    <mergeCell ref="AM218:AQ218"/>
    <mergeCell ref="AI219:AL219"/>
    <mergeCell ref="AM219:AQ219"/>
    <mergeCell ref="AI220:AL220"/>
    <mergeCell ref="AM220:AQ220"/>
    <mergeCell ref="AI222:AQ223"/>
    <mergeCell ref="AI224:AL224"/>
    <mergeCell ref="AM224:AQ224"/>
    <mergeCell ref="AI225:AL225"/>
    <mergeCell ref="AM225:AQ225"/>
    <mergeCell ref="AI226:AL226"/>
    <mergeCell ref="AM226:AQ226"/>
    <mergeCell ref="AI227:AL227"/>
    <mergeCell ref="AM227:AQ227"/>
    <mergeCell ref="AI228:AL228"/>
    <mergeCell ref="AM228:AQ228"/>
    <mergeCell ref="AI229:AL229"/>
    <mergeCell ref="AM229:AQ229"/>
    <mergeCell ref="B222:C223"/>
    <mergeCell ref="AM98:AQ98"/>
    <mergeCell ref="AI99:AL99"/>
    <mergeCell ref="AM99:AQ99"/>
    <mergeCell ref="AI100:AL100"/>
    <mergeCell ref="AM100:AQ100"/>
    <mergeCell ref="AI101:AL101"/>
    <mergeCell ref="AM101:AQ101"/>
    <mergeCell ref="AI102:AL102"/>
    <mergeCell ref="AM102:AQ102"/>
    <mergeCell ref="AI103:AL103"/>
    <mergeCell ref="AM103:AQ103"/>
    <mergeCell ref="AN76:AQ76"/>
    <mergeCell ref="AR76:AU76"/>
    <mergeCell ref="AN77:AQ77"/>
    <mergeCell ref="AR77:AU77"/>
    <mergeCell ref="AE78:AH78"/>
    <mergeCell ref="AI78:AM78"/>
    <mergeCell ref="AN78:AQ80"/>
    <mergeCell ref="AU78:AU80"/>
    <mergeCell ref="AE79:AH79"/>
    <mergeCell ref="AE80:AH80"/>
    <mergeCell ref="AI105:AL105"/>
    <mergeCell ref="AM105:AQ105"/>
    <mergeCell ref="BH78:BK79"/>
    <mergeCell ref="BC81:BC83"/>
    <mergeCell ref="BG81:BG83"/>
    <mergeCell ref="BH81:BK82"/>
    <mergeCell ref="AI84:AM84"/>
    <mergeCell ref="BC84:BC86"/>
    <mergeCell ref="AI104:AL104"/>
    <mergeCell ref="AM104:AQ104"/>
    <mergeCell ref="AI106:AL106"/>
    <mergeCell ref="AM106:AQ106"/>
    <mergeCell ref="BM76:BN76"/>
    <mergeCell ref="BO76:BQ76"/>
    <mergeCell ref="AY78:AY80"/>
    <mergeCell ref="BC78:BC80"/>
    <mergeCell ref="BG78:BG80"/>
    <mergeCell ref="AI79:AM79"/>
    <mergeCell ref="AI80:AM80"/>
    <mergeCell ref="AU99:AU101"/>
    <mergeCell ref="BR76:BT76"/>
    <mergeCell ref="AV77:AY77"/>
    <mergeCell ref="AZ77:BC77"/>
    <mergeCell ref="BD77:BG77"/>
    <mergeCell ref="BH77:BK77"/>
    <mergeCell ref="BD76:BG76"/>
    <mergeCell ref="BH76:BK76"/>
    <mergeCell ref="AV76:AY76"/>
    <mergeCell ref="AZ76:BC76"/>
    <mergeCell ref="AE81:AH81"/>
    <mergeCell ref="AI81:AM81"/>
    <mergeCell ref="AI107:AL107"/>
    <mergeCell ref="AM107:AQ107"/>
    <mergeCell ref="AQ81:AQ83"/>
    <mergeCell ref="AE82:AH82"/>
    <mergeCell ref="AI82:AM82"/>
    <mergeCell ref="AE83:AH83"/>
    <mergeCell ref="AI83:AM83"/>
    <mergeCell ref="AE84:AH84"/>
    <mergeCell ref="AU39:AU41"/>
    <mergeCell ref="AY39:AY41"/>
    <mergeCell ref="AU54:AU56"/>
    <mergeCell ref="AY54:AY56"/>
    <mergeCell ref="AV48:AY50"/>
    <mergeCell ref="AY51:AY53"/>
    <mergeCell ref="AY81:AY83"/>
    <mergeCell ref="AU84:AU86"/>
    <mergeCell ref="AV84:AY86"/>
    <mergeCell ref="AR95:AU95"/>
    <mergeCell ref="AY90:AY92"/>
    <mergeCell ref="AE85:AH85"/>
    <mergeCell ref="AI85:AM85"/>
    <mergeCell ref="AE86:AH86"/>
    <mergeCell ref="T115:W115"/>
    <mergeCell ref="AI111:AL111"/>
    <mergeCell ref="AM111:AQ111"/>
    <mergeCell ref="AI112:AL112"/>
    <mergeCell ref="AM112:AQ112"/>
    <mergeCell ref="AQ84:AQ86"/>
    <mergeCell ref="AI113:AL113"/>
    <mergeCell ref="BG84:BG86"/>
    <mergeCell ref="BH84:BK85"/>
    <mergeCell ref="AI86:AM86"/>
    <mergeCell ref="AE87:AH87"/>
    <mergeCell ref="AI87:AM87"/>
    <mergeCell ref="AQ87:AQ89"/>
    <mergeCell ref="AU87:AU89"/>
    <mergeCell ref="AY87:AY89"/>
    <mergeCell ref="AZ87:BC89"/>
    <mergeCell ref="BG87:BG89"/>
    <mergeCell ref="AI114:AL114"/>
    <mergeCell ref="AM114:AQ114"/>
    <mergeCell ref="BR124:BT124"/>
    <mergeCell ref="AI118:AL118"/>
    <mergeCell ref="AM118:AQ118"/>
    <mergeCell ref="AI119:AL119"/>
    <mergeCell ref="AM119:AQ119"/>
    <mergeCell ref="AI120:AL120"/>
    <mergeCell ref="AM120:AQ120"/>
    <mergeCell ref="AI121:AL121"/>
    <mergeCell ref="AM121:AQ121"/>
    <mergeCell ref="AI122:AL122"/>
    <mergeCell ref="BH87:BK88"/>
    <mergeCell ref="AM122:AQ122"/>
    <mergeCell ref="BC96:BC98"/>
    <mergeCell ref="BG96:BG98"/>
    <mergeCell ref="BH96:BK97"/>
    <mergeCell ref="AV99:AY101"/>
    <mergeCell ref="BC99:BC101"/>
    <mergeCell ref="AE88:AH88"/>
    <mergeCell ref="AI88:AM88"/>
    <mergeCell ref="AE89:AH89"/>
    <mergeCell ref="AI89:AM89"/>
    <mergeCell ref="AI129:AL129"/>
    <mergeCell ref="AM129:AQ129"/>
    <mergeCell ref="AI126:AL126"/>
    <mergeCell ref="AM126:AQ126"/>
    <mergeCell ref="AI127:AL127"/>
    <mergeCell ref="AM127:AQ127"/>
    <mergeCell ref="D91:G92"/>
    <mergeCell ref="AI134:AL134"/>
    <mergeCell ref="AM134:AQ134"/>
    <mergeCell ref="AI135:AL135"/>
    <mergeCell ref="AM135:AQ135"/>
    <mergeCell ref="AI132:AL132"/>
    <mergeCell ref="AM132:AQ132"/>
    <mergeCell ref="AI133:AL133"/>
    <mergeCell ref="AM133:AQ133"/>
    <mergeCell ref="AI130:AL130"/>
    <mergeCell ref="AI124:AQ125"/>
    <mergeCell ref="AI136:AL136"/>
    <mergeCell ref="AM136:AQ136"/>
    <mergeCell ref="AI137:AL137"/>
    <mergeCell ref="AM137:AQ137"/>
    <mergeCell ref="AM130:AQ130"/>
    <mergeCell ref="AI131:AL131"/>
    <mergeCell ref="AM131:AQ131"/>
    <mergeCell ref="AI128:AL128"/>
    <mergeCell ref="AM128:AQ128"/>
    <mergeCell ref="AV43:AY43"/>
    <mergeCell ref="AZ43:BC43"/>
    <mergeCell ref="BD43:BG43"/>
    <mergeCell ref="BH43:BK43"/>
    <mergeCell ref="BH102:BK103"/>
    <mergeCell ref="AV94:AY94"/>
    <mergeCell ref="AZ94:BC94"/>
    <mergeCell ref="BD94:BG94"/>
    <mergeCell ref="BH94:BK94"/>
    <mergeCell ref="BG99:BG101"/>
    <mergeCell ref="BH99:BK100"/>
    <mergeCell ref="AV95:AY95"/>
    <mergeCell ref="AZ95:BC95"/>
    <mergeCell ref="AY96:AY98"/>
    <mergeCell ref="BR109:BT109"/>
    <mergeCell ref="B243:Y245"/>
    <mergeCell ref="AI243:AQ244"/>
    <mergeCell ref="AR243:AU243"/>
    <mergeCell ref="AV243:AY243"/>
    <mergeCell ref="AR109:AU109"/>
    <mergeCell ref="AV109:AY109"/>
    <mergeCell ref="AZ109:BC109"/>
    <mergeCell ref="BD109:BG109"/>
    <mergeCell ref="BH109:BK109"/>
    <mergeCell ref="BD105:BG107"/>
    <mergeCell ref="BO43:BQ43"/>
    <mergeCell ref="BR43:BT43"/>
    <mergeCell ref="AV44:AY44"/>
    <mergeCell ref="AZ44:BC44"/>
    <mergeCell ref="BD44:BG44"/>
    <mergeCell ref="BM43:BN43"/>
    <mergeCell ref="AY102:AY104"/>
    <mergeCell ref="AZ102:BC104"/>
    <mergeCell ref="BG102:BG104"/>
    <mergeCell ref="AI45:AL45"/>
    <mergeCell ref="AM45:AQ45"/>
    <mergeCell ref="AR45:AU47"/>
    <mergeCell ref="AR94:AU94"/>
    <mergeCell ref="AU48:AU50"/>
    <mergeCell ref="AI51:AL51"/>
    <mergeCell ref="AM51:AQ51"/>
    <mergeCell ref="AU51:AU53"/>
    <mergeCell ref="AI47:AL47"/>
    <mergeCell ref="AM47:AQ47"/>
    <mergeCell ref="BD95:BG95"/>
    <mergeCell ref="BH95:BK95"/>
    <mergeCell ref="AR110:AU110"/>
    <mergeCell ref="AV110:AY110"/>
    <mergeCell ref="AZ110:BC110"/>
    <mergeCell ref="BD110:BG110"/>
    <mergeCell ref="BH110:BK110"/>
    <mergeCell ref="AU105:AU107"/>
    <mergeCell ref="AY105:AY107"/>
    <mergeCell ref="BH105:BK106"/>
    <mergeCell ref="BG48:BG50"/>
    <mergeCell ref="BH48:BK49"/>
    <mergeCell ref="BM94:BN94"/>
    <mergeCell ref="AZ51:BC53"/>
    <mergeCell ref="BG51:BG53"/>
    <mergeCell ref="BH51:BK52"/>
    <mergeCell ref="BH58:BK58"/>
    <mergeCell ref="BM58:BN58"/>
    <mergeCell ref="BH60:BK61"/>
    <mergeCell ref="BC54:BC56"/>
    <mergeCell ref="BO94:BQ94"/>
    <mergeCell ref="BM109:BN109"/>
    <mergeCell ref="D94:G95"/>
    <mergeCell ref="D97:G98"/>
    <mergeCell ref="D100:G101"/>
    <mergeCell ref="D103:G104"/>
    <mergeCell ref="D106:G107"/>
    <mergeCell ref="D109:G110"/>
    <mergeCell ref="Z95:AD95"/>
    <mergeCell ref="Z96:AD96"/>
    <mergeCell ref="AI46:AL46"/>
    <mergeCell ref="AM46:AQ46"/>
    <mergeCell ref="AR111:AU113"/>
    <mergeCell ref="AY111:AY113"/>
    <mergeCell ref="AU102:AU104"/>
    <mergeCell ref="AM113:AQ113"/>
    <mergeCell ref="AU69:AU71"/>
    <mergeCell ref="AY69:AY71"/>
    <mergeCell ref="AR96:AU98"/>
    <mergeCell ref="AR81:AU83"/>
    <mergeCell ref="AU114:AU116"/>
    <mergeCell ref="AV114:AY116"/>
    <mergeCell ref="BC114:BC116"/>
    <mergeCell ref="AM48:AQ48"/>
    <mergeCell ref="AM49:AQ49"/>
    <mergeCell ref="AM50:AQ50"/>
    <mergeCell ref="BC111:BC113"/>
    <mergeCell ref="BC48:BC50"/>
    <mergeCell ref="BC105:BC107"/>
    <mergeCell ref="BC69:BC71"/>
    <mergeCell ref="BR94:BT94"/>
    <mergeCell ref="AZ243:BC243"/>
    <mergeCell ref="BD243:BG243"/>
    <mergeCell ref="BH243:BK243"/>
    <mergeCell ref="BM243:BN243"/>
    <mergeCell ref="BC135:BC137"/>
    <mergeCell ref="BC120:BC122"/>
    <mergeCell ref="BC203:BC205"/>
    <mergeCell ref="BC218:BC220"/>
    <mergeCell ref="BG111:BG113"/>
    <mergeCell ref="BC233:BC235"/>
    <mergeCell ref="BH44:BK44"/>
    <mergeCell ref="AY45:AY47"/>
    <mergeCell ref="BC45:BC47"/>
    <mergeCell ref="BG45:BG47"/>
    <mergeCell ref="BH45:BK46"/>
    <mergeCell ref="AZ117:BC119"/>
    <mergeCell ref="BG117:BG119"/>
    <mergeCell ref="BH117:BK118"/>
    <mergeCell ref="BH120:BK121"/>
    <mergeCell ref="G215:G217"/>
    <mergeCell ref="C4:K5"/>
    <mergeCell ref="D43:G44"/>
    <mergeCell ref="D46:G47"/>
    <mergeCell ref="D49:G50"/>
    <mergeCell ref="K22:O22"/>
    <mergeCell ref="L7:P7"/>
    <mergeCell ref="L6:P6"/>
    <mergeCell ref="G141:G143"/>
    <mergeCell ref="K141:K143"/>
    <mergeCell ref="D60:G62"/>
    <mergeCell ref="D153:G154"/>
    <mergeCell ref="D156:G157"/>
    <mergeCell ref="D208:G208"/>
    <mergeCell ref="G135:G137"/>
    <mergeCell ref="G138:G140"/>
    <mergeCell ref="D79:G80"/>
    <mergeCell ref="D82:G83"/>
    <mergeCell ref="D85:G86"/>
    <mergeCell ref="D88:G89"/>
    <mergeCell ref="K60:K62"/>
    <mergeCell ref="G63:G65"/>
    <mergeCell ref="J10:K11"/>
    <mergeCell ref="D112:G113"/>
    <mergeCell ref="D31:G32"/>
    <mergeCell ref="B76:Y78"/>
    <mergeCell ref="B28:Y30"/>
    <mergeCell ref="D37:G38"/>
    <mergeCell ref="D59:G59"/>
    <mergeCell ref="H59:K59"/>
    <mergeCell ref="G212:G214"/>
    <mergeCell ref="H212:K214"/>
    <mergeCell ref="D209:G211"/>
    <mergeCell ref="K209:K211"/>
    <mergeCell ref="H63:K65"/>
    <mergeCell ref="G66:G68"/>
    <mergeCell ref="K66:K68"/>
    <mergeCell ref="G69:G71"/>
    <mergeCell ref="BH124:BK124"/>
    <mergeCell ref="BM124:BN124"/>
    <mergeCell ref="AU117:AU119"/>
    <mergeCell ref="AY117:AY119"/>
    <mergeCell ref="AU120:AU122"/>
    <mergeCell ref="AY120:AY122"/>
    <mergeCell ref="BD120:BG122"/>
    <mergeCell ref="BO109:BQ109"/>
    <mergeCell ref="BH111:BK112"/>
    <mergeCell ref="BH114:BK115"/>
    <mergeCell ref="BG114:BG116"/>
    <mergeCell ref="BO124:BQ124"/>
    <mergeCell ref="AR125:AU125"/>
    <mergeCell ref="AV125:AY125"/>
    <mergeCell ref="AZ125:BC125"/>
    <mergeCell ref="BD125:BG125"/>
    <mergeCell ref="BH125:BK125"/>
    <mergeCell ref="AR124:AU124"/>
    <mergeCell ref="AV124:AY124"/>
    <mergeCell ref="AZ124:BC124"/>
    <mergeCell ref="BD124:BG124"/>
    <mergeCell ref="BH126:BK127"/>
    <mergeCell ref="AU129:AU131"/>
    <mergeCell ref="AV129:AY131"/>
    <mergeCell ref="BC129:BC131"/>
    <mergeCell ref="BG129:BG131"/>
    <mergeCell ref="BH129:BK130"/>
    <mergeCell ref="AR126:AU128"/>
    <mergeCell ref="AY126:AY128"/>
    <mergeCell ref="BC126:BC128"/>
    <mergeCell ref="BG126:BG128"/>
    <mergeCell ref="BH132:BK133"/>
    <mergeCell ref="AU135:AU137"/>
    <mergeCell ref="AY135:AY137"/>
    <mergeCell ref="BH135:BK136"/>
    <mergeCell ref="AU132:AU134"/>
    <mergeCell ref="AY132:AY134"/>
    <mergeCell ref="AZ132:BC134"/>
    <mergeCell ref="BG132:BG134"/>
    <mergeCell ref="BM192:BN192"/>
    <mergeCell ref="BD135:BG137"/>
    <mergeCell ref="BO192:BQ192"/>
    <mergeCell ref="BR192:BT192"/>
    <mergeCell ref="BH152:BK153"/>
    <mergeCell ref="BH155:BK156"/>
    <mergeCell ref="BR147:BT147"/>
    <mergeCell ref="BH158:BK159"/>
    <mergeCell ref="BD163:BG163"/>
    <mergeCell ref="BG167:BG169"/>
    <mergeCell ref="AY194:AY196"/>
    <mergeCell ref="BC194:BC196"/>
    <mergeCell ref="BG194:BG196"/>
    <mergeCell ref="BH194:BK195"/>
    <mergeCell ref="AI230:AL230"/>
    <mergeCell ref="AM230:AQ230"/>
    <mergeCell ref="AU230:AU232"/>
    <mergeCell ref="AI231:AL231"/>
    <mergeCell ref="AM231:AQ231"/>
    <mergeCell ref="AI232:AL232"/>
    <mergeCell ref="AM232:AQ232"/>
    <mergeCell ref="AU233:AU235"/>
    <mergeCell ref="T230:W231"/>
    <mergeCell ref="T233:W234"/>
    <mergeCell ref="AU197:AU199"/>
    <mergeCell ref="AU200:AU202"/>
    <mergeCell ref="AU203:AU205"/>
    <mergeCell ref="AR209:AU211"/>
    <mergeCell ref="AU212:AU214"/>
    <mergeCell ref="AU215:AU217"/>
    <mergeCell ref="AU218:AU220"/>
    <mergeCell ref="AV197:AY199"/>
    <mergeCell ref="BC197:BC199"/>
    <mergeCell ref="BG197:BG199"/>
    <mergeCell ref="BH197:BK198"/>
    <mergeCell ref="AY200:AY202"/>
    <mergeCell ref="AZ200:BC202"/>
    <mergeCell ref="BG200:BG202"/>
    <mergeCell ref="BH200:BK201"/>
    <mergeCell ref="AY203:AY205"/>
    <mergeCell ref="BH203:BK204"/>
    <mergeCell ref="AR207:AU207"/>
    <mergeCell ref="AV207:AY207"/>
    <mergeCell ref="AZ207:BC207"/>
    <mergeCell ref="BD207:BG207"/>
    <mergeCell ref="BH207:BK207"/>
    <mergeCell ref="BD203:BG205"/>
    <mergeCell ref="BM207:BN207"/>
    <mergeCell ref="BO207:BQ207"/>
    <mergeCell ref="BR207:BT207"/>
    <mergeCell ref="AR208:AU208"/>
    <mergeCell ref="AV208:AY208"/>
    <mergeCell ref="AZ208:BC208"/>
    <mergeCell ref="BD208:BG208"/>
    <mergeCell ref="BH208:BK208"/>
    <mergeCell ref="AY209:AY211"/>
    <mergeCell ref="BC209:BC211"/>
    <mergeCell ref="BG209:BG211"/>
    <mergeCell ref="BH209:BK210"/>
    <mergeCell ref="AV212:AY214"/>
    <mergeCell ref="BC212:BC214"/>
    <mergeCell ref="BG212:BG214"/>
    <mergeCell ref="BH212:BK213"/>
    <mergeCell ref="AY215:AY217"/>
    <mergeCell ref="AZ215:BC217"/>
    <mergeCell ref="BG215:BG217"/>
    <mergeCell ref="BH215:BK216"/>
    <mergeCell ref="AY218:AY220"/>
    <mergeCell ref="BH218:BK219"/>
    <mergeCell ref="BD218:BG220"/>
    <mergeCell ref="AR222:AU222"/>
    <mergeCell ref="AV222:AY222"/>
    <mergeCell ref="AZ222:BC222"/>
    <mergeCell ref="BD222:BG222"/>
    <mergeCell ref="BH233:BK234"/>
    <mergeCell ref="BH222:BK222"/>
    <mergeCell ref="BM222:BN222"/>
    <mergeCell ref="BO222:BQ222"/>
    <mergeCell ref="BH223:BK223"/>
    <mergeCell ref="BH227:BK228"/>
    <mergeCell ref="AR224:AU226"/>
    <mergeCell ref="BR222:BT222"/>
    <mergeCell ref="AY224:AY226"/>
    <mergeCell ref="BC224:BC226"/>
    <mergeCell ref="BG224:BG226"/>
    <mergeCell ref="BH224:BK225"/>
    <mergeCell ref="AR223:AU223"/>
    <mergeCell ref="AV223:AY223"/>
    <mergeCell ref="AZ223:BC223"/>
    <mergeCell ref="BD223:BG223"/>
    <mergeCell ref="AU227:AU229"/>
    <mergeCell ref="AV227:AY229"/>
    <mergeCell ref="BC227:BC229"/>
    <mergeCell ref="BG227:BG229"/>
    <mergeCell ref="AY233:AY235"/>
    <mergeCell ref="AU254:AU256"/>
    <mergeCell ref="AY254:AY256"/>
    <mergeCell ref="BC254:BC256"/>
    <mergeCell ref="AR244:AU244"/>
    <mergeCell ref="AV244:AY244"/>
    <mergeCell ref="AZ244:BC244"/>
    <mergeCell ref="AU248:AU250"/>
    <mergeCell ref="AV248:AY250"/>
    <mergeCell ref="BC248:BC250"/>
    <mergeCell ref="BD233:BG235"/>
    <mergeCell ref="BD254:BG256"/>
    <mergeCell ref="O60:O62"/>
    <mergeCell ref="S60:S62"/>
    <mergeCell ref="T60:W61"/>
    <mergeCell ref="O63:O65"/>
    <mergeCell ref="S63:S65"/>
    <mergeCell ref="T63:W64"/>
    <mergeCell ref="L66:O68"/>
    <mergeCell ref="S66:S68"/>
    <mergeCell ref="T66:W67"/>
    <mergeCell ref="K69:K71"/>
    <mergeCell ref="T69:W70"/>
    <mergeCell ref="P69:S71"/>
    <mergeCell ref="T212:W213"/>
    <mergeCell ref="D116:G116"/>
    <mergeCell ref="H115:K115"/>
    <mergeCell ref="H116:K116"/>
    <mergeCell ref="L115:O115"/>
    <mergeCell ref="L116:O116"/>
    <mergeCell ref="P115:S115"/>
    <mergeCell ref="P116:S116"/>
    <mergeCell ref="T116:W116"/>
    <mergeCell ref="D117:G119"/>
    <mergeCell ref="O212:O214"/>
    <mergeCell ref="S212:S214"/>
    <mergeCell ref="T209:W210"/>
    <mergeCell ref="Y115:Z115"/>
    <mergeCell ref="T123:W124"/>
    <mergeCell ref="T126:W127"/>
    <mergeCell ref="T130:W130"/>
    <mergeCell ref="Y130:Z130"/>
    <mergeCell ref="O209:O211"/>
    <mergeCell ref="S209:S211"/>
    <mergeCell ref="L123:O125"/>
    <mergeCell ref="S123:S125"/>
    <mergeCell ref="AA115:AC115"/>
    <mergeCell ref="AD115:AF115"/>
    <mergeCell ref="T117:W118"/>
    <mergeCell ref="T120:W121"/>
    <mergeCell ref="K117:K119"/>
    <mergeCell ref="O117:O119"/>
    <mergeCell ref="S117:S119"/>
    <mergeCell ref="H120:K122"/>
    <mergeCell ref="O120:O122"/>
    <mergeCell ref="S120:S122"/>
    <mergeCell ref="P208:S208"/>
    <mergeCell ref="Y207:Z207"/>
    <mergeCell ref="H207:K207"/>
    <mergeCell ref="L207:O207"/>
    <mergeCell ref="P207:S207"/>
    <mergeCell ref="T207:W207"/>
    <mergeCell ref="T208:W208"/>
    <mergeCell ref="D130:G130"/>
    <mergeCell ref="H130:K130"/>
    <mergeCell ref="L130:O130"/>
    <mergeCell ref="D207:G207"/>
    <mergeCell ref="B147:AD149"/>
    <mergeCell ref="D150:G151"/>
    <mergeCell ref="U173:Y173"/>
    <mergeCell ref="Z173:AD173"/>
    <mergeCell ref="D174:G175"/>
    <mergeCell ref="U176:Y176"/>
    <mergeCell ref="G120:G122"/>
    <mergeCell ref="G123:G125"/>
    <mergeCell ref="G126:G128"/>
    <mergeCell ref="K126:K128"/>
    <mergeCell ref="K123:K125"/>
    <mergeCell ref="H131:K131"/>
    <mergeCell ref="L131:O131"/>
    <mergeCell ref="P131:S131"/>
    <mergeCell ref="AA207:AC207"/>
    <mergeCell ref="T141:W142"/>
    <mergeCell ref="Z176:AD176"/>
    <mergeCell ref="AA130:AC130"/>
    <mergeCell ref="AD130:AF130"/>
    <mergeCell ref="T131:W131"/>
    <mergeCell ref="D132:G134"/>
    <mergeCell ref="K132:K134"/>
    <mergeCell ref="O132:O134"/>
    <mergeCell ref="S132:S134"/>
    <mergeCell ref="T132:W133"/>
    <mergeCell ref="P130:S130"/>
    <mergeCell ref="D131:G131"/>
    <mergeCell ref="H135:K137"/>
    <mergeCell ref="O135:O137"/>
    <mergeCell ref="S135:S137"/>
    <mergeCell ref="T135:W136"/>
    <mergeCell ref="K138:K140"/>
    <mergeCell ref="L138:O140"/>
    <mergeCell ref="S138:S140"/>
    <mergeCell ref="T138:W139"/>
    <mergeCell ref="K215:K217"/>
    <mergeCell ref="L215:O217"/>
    <mergeCell ref="S215:S217"/>
    <mergeCell ref="T215:W216"/>
    <mergeCell ref="G218:G220"/>
    <mergeCell ref="K218:K220"/>
    <mergeCell ref="T218:W219"/>
    <mergeCell ref="O218:O220"/>
    <mergeCell ref="P218:S220"/>
    <mergeCell ref="D222:G222"/>
    <mergeCell ref="H222:K222"/>
    <mergeCell ref="L222:O222"/>
    <mergeCell ref="P222:S222"/>
    <mergeCell ref="T222:W222"/>
    <mergeCell ref="Y222:Z222"/>
    <mergeCell ref="AA222:AC222"/>
    <mergeCell ref="AD222:AF222"/>
    <mergeCell ref="T223:W223"/>
    <mergeCell ref="D224:G226"/>
    <mergeCell ref="K224:K226"/>
    <mergeCell ref="O224:O226"/>
    <mergeCell ref="S224:S226"/>
    <mergeCell ref="T224:W225"/>
    <mergeCell ref="D223:G223"/>
    <mergeCell ref="H223:K223"/>
    <mergeCell ref="L223:O223"/>
    <mergeCell ref="P223:S223"/>
    <mergeCell ref="G227:G229"/>
    <mergeCell ref="H227:K229"/>
    <mergeCell ref="O227:O229"/>
    <mergeCell ref="S227:S229"/>
    <mergeCell ref="T227:W228"/>
    <mergeCell ref="BC39:BC41"/>
    <mergeCell ref="O126:O128"/>
    <mergeCell ref="O141:O143"/>
    <mergeCell ref="T41:X41"/>
    <mergeCell ref="Y41:AC41"/>
    <mergeCell ref="T42:X42"/>
    <mergeCell ref="AI52:AL52"/>
    <mergeCell ref="U96:Y96"/>
    <mergeCell ref="U99:Y99"/>
    <mergeCell ref="B6:B7"/>
    <mergeCell ref="D8:I8"/>
    <mergeCell ref="J8:K9"/>
    <mergeCell ref="U95:Y95"/>
    <mergeCell ref="Y42:AC42"/>
    <mergeCell ref="T45:X45"/>
    <mergeCell ref="Y45:AC45"/>
    <mergeCell ref="T46:X46"/>
    <mergeCell ref="Y46:AC46"/>
    <mergeCell ref="B17:Y19"/>
    <mergeCell ref="AB23:AG23"/>
    <mergeCell ref="B1:AV2"/>
    <mergeCell ref="B8:B9"/>
    <mergeCell ref="B10:B11"/>
    <mergeCell ref="B12:B13"/>
    <mergeCell ref="L4:X5"/>
    <mergeCell ref="Y4:AR5"/>
    <mergeCell ref="AC6:AF6"/>
    <mergeCell ref="AG6:AH7"/>
    <mergeCell ref="AC7:AF7"/>
    <mergeCell ref="BD54:BG56"/>
    <mergeCell ref="AI56:AL56"/>
    <mergeCell ref="AM56:AQ56"/>
    <mergeCell ref="B14:B15"/>
    <mergeCell ref="AM52:AQ52"/>
    <mergeCell ref="AI53:AL53"/>
    <mergeCell ref="AM53:AQ53"/>
    <mergeCell ref="D34:G35"/>
    <mergeCell ref="D40:G41"/>
    <mergeCell ref="AI38:AL38"/>
    <mergeCell ref="G230:G232"/>
    <mergeCell ref="K230:K232"/>
    <mergeCell ref="L230:O232"/>
    <mergeCell ref="S230:S232"/>
    <mergeCell ref="G233:G235"/>
    <mergeCell ref="K233:K235"/>
    <mergeCell ref="D275:G277"/>
    <mergeCell ref="K275:K277"/>
    <mergeCell ref="D252:G253"/>
    <mergeCell ref="D255:G256"/>
    <mergeCell ref="D246:G247"/>
    <mergeCell ref="D249:G250"/>
    <mergeCell ref="D261:G262"/>
    <mergeCell ref="G278:G280"/>
    <mergeCell ref="H278:K280"/>
    <mergeCell ref="O278:O280"/>
    <mergeCell ref="S278:S280"/>
    <mergeCell ref="G281:G283"/>
    <mergeCell ref="K281:K283"/>
    <mergeCell ref="L281:O283"/>
    <mergeCell ref="S281:S283"/>
    <mergeCell ref="T281:W282"/>
    <mergeCell ref="U100:Y100"/>
    <mergeCell ref="O233:O235"/>
    <mergeCell ref="P126:S128"/>
    <mergeCell ref="P141:S143"/>
    <mergeCell ref="P233:S235"/>
    <mergeCell ref="O275:O277"/>
    <mergeCell ref="S275:S277"/>
    <mergeCell ref="T275:W276"/>
    <mergeCell ref="T278:W279"/>
    <mergeCell ref="AU36:AU38"/>
    <mergeCell ref="AY36:AY38"/>
    <mergeCell ref="AZ36:BC38"/>
    <mergeCell ref="BG36:BG38"/>
    <mergeCell ref="G284:G286"/>
    <mergeCell ref="K284:K286"/>
    <mergeCell ref="T284:W285"/>
    <mergeCell ref="O284:O286"/>
    <mergeCell ref="P284:S286"/>
    <mergeCell ref="BC33:BC35"/>
    <mergeCell ref="BG33:BG35"/>
    <mergeCell ref="BH33:BK34"/>
    <mergeCell ref="AU33:AU35"/>
    <mergeCell ref="AV33:AY35"/>
    <mergeCell ref="AM31:AQ31"/>
    <mergeCell ref="AM32:AQ32"/>
    <mergeCell ref="Z99:AD99"/>
    <mergeCell ref="Z100:AD100"/>
    <mergeCell ref="AM62:AQ62"/>
    <mergeCell ref="AM54:AQ54"/>
    <mergeCell ref="AI55:AL55"/>
    <mergeCell ref="AM55:AQ55"/>
    <mergeCell ref="AM38:AQ38"/>
    <mergeCell ref="AI37:AL37"/>
    <mergeCell ref="AI30:AL30"/>
    <mergeCell ref="BH29:BK29"/>
    <mergeCell ref="T59:W59"/>
    <mergeCell ref="AV29:AY29"/>
    <mergeCell ref="AZ29:BC29"/>
    <mergeCell ref="BD29:BG29"/>
    <mergeCell ref="AI31:AL31"/>
    <mergeCell ref="BG30:BG32"/>
    <mergeCell ref="AV58:AY58"/>
    <mergeCell ref="AZ58:BC58"/>
    <mergeCell ref="L59:O59"/>
    <mergeCell ref="P59:S59"/>
    <mergeCell ref="BR28:BT28"/>
    <mergeCell ref="AV28:AY28"/>
    <mergeCell ref="AZ28:BC28"/>
    <mergeCell ref="BD28:BG28"/>
    <mergeCell ref="BH28:BK28"/>
    <mergeCell ref="AA58:AC58"/>
    <mergeCell ref="AD58:AF58"/>
    <mergeCell ref="AI28:AQ29"/>
    <mergeCell ref="AI32:AL32"/>
    <mergeCell ref="D58:G58"/>
    <mergeCell ref="H58:K58"/>
    <mergeCell ref="L58:O58"/>
    <mergeCell ref="P58:S58"/>
    <mergeCell ref="D52:G53"/>
    <mergeCell ref="AI48:AL48"/>
    <mergeCell ref="AI49:AL49"/>
    <mergeCell ref="AI50:AL50"/>
    <mergeCell ref="AI54:AL54"/>
    <mergeCell ref="AY230:AY232"/>
    <mergeCell ref="AZ230:BC232"/>
    <mergeCell ref="BG230:BG232"/>
    <mergeCell ref="BH230:BK231"/>
    <mergeCell ref="P22:U22"/>
    <mergeCell ref="K23:O23"/>
    <mergeCell ref="P23:U23"/>
    <mergeCell ref="W22:AA22"/>
    <mergeCell ref="AB22:AG22"/>
    <mergeCell ref="W23:AA23"/>
    <mergeCell ref="AI58:AQ59"/>
    <mergeCell ref="AR58:AU58"/>
    <mergeCell ref="AR59:AU59"/>
    <mergeCell ref="AM33:AQ33"/>
    <mergeCell ref="AM34:AQ34"/>
    <mergeCell ref="AM36:AQ36"/>
    <mergeCell ref="AR28:AU28"/>
    <mergeCell ref="Y58:Z58"/>
    <mergeCell ref="BO58:BQ58"/>
    <mergeCell ref="BR58:BT58"/>
    <mergeCell ref="BD59:BG59"/>
    <mergeCell ref="BH59:BK59"/>
    <mergeCell ref="BD58:BG58"/>
    <mergeCell ref="BH63:BK64"/>
    <mergeCell ref="BG66:BG68"/>
    <mergeCell ref="BH66:BK67"/>
    <mergeCell ref="BM28:BN28"/>
    <mergeCell ref="BH30:BK31"/>
    <mergeCell ref="BD39:BG41"/>
    <mergeCell ref="BG60:BG62"/>
    <mergeCell ref="BG63:BG65"/>
    <mergeCell ref="BH36:BK37"/>
    <mergeCell ref="BH54:BK55"/>
    <mergeCell ref="AI41:AL41"/>
    <mergeCell ref="BC60:BC62"/>
    <mergeCell ref="AI61:AL61"/>
    <mergeCell ref="AM61:AQ61"/>
    <mergeCell ref="AI62:AL62"/>
    <mergeCell ref="AV59:AY59"/>
    <mergeCell ref="AZ59:BC59"/>
    <mergeCell ref="AI43:AQ44"/>
    <mergeCell ref="AR43:AU43"/>
    <mergeCell ref="AR44:AU44"/>
    <mergeCell ref="AI60:AL60"/>
    <mergeCell ref="AM60:AQ60"/>
    <mergeCell ref="AR60:AU62"/>
    <mergeCell ref="AY60:AY62"/>
    <mergeCell ref="AM39:AQ39"/>
    <mergeCell ref="AM40:AQ40"/>
    <mergeCell ref="AM41:AQ41"/>
    <mergeCell ref="BO28:BQ28"/>
    <mergeCell ref="AR29:AU29"/>
    <mergeCell ref="AM35:AQ35"/>
    <mergeCell ref="AM30:AQ30"/>
    <mergeCell ref="AR30:AU32"/>
    <mergeCell ref="AY30:AY32"/>
    <mergeCell ref="BC30:BC32"/>
    <mergeCell ref="BC63:BC65"/>
    <mergeCell ref="AU63:AU65"/>
    <mergeCell ref="AV63:AY65"/>
    <mergeCell ref="AI64:AL64"/>
    <mergeCell ref="AM64:AQ64"/>
    <mergeCell ref="AI65:AL65"/>
    <mergeCell ref="AM65:AQ65"/>
    <mergeCell ref="AI63:AL63"/>
    <mergeCell ref="AM63:AQ63"/>
    <mergeCell ref="B58:C59"/>
    <mergeCell ref="BH39:BK40"/>
    <mergeCell ref="AI33:AL33"/>
    <mergeCell ref="AI34:AL34"/>
    <mergeCell ref="AI35:AL35"/>
    <mergeCell ref="AI36:AL36"/>
    <mergeCell ref="AI40:AL40"/>
    <mergeCell ref="T58:W58"/>
    <mergeCell ref="AI39:AL39"/>
    <mergeCell ref="AM37:AQ37"/>
    <mergeCell ref="AZ66:BC68"/>
    <mergeCell ref="AI67:AL67"/>
    <mergeCell ref="AM67:AQ67"/>
    <mergeCell ref="AI68:AL68"/>
    <mergeCell ref="AM68:AQ68"/>
    <mergeCell ref="AI66:AL66"/>
    <mergeCell ref="AM66:AQ66"/>
    <mergeCell ref="AU66:AU68"/>
    <mergeCell ref="AY66:AY68"/>
    <mergeCell ref="AI69:AL69"/>
    <mergeCell ref="AM69:AQ69"/>
    <mergeCell ref="BH69:BK70"/>
    <mergeCell ref="AI70:AL70"/>
    <mergeCell ref="AM70:AQ70"/>
    <mergeCell ref="BD69:BG71"/>
    <mergeCell ref="AI71:AL71"/>
    <mergeCell ref="AM71:AQ71"/>
    <mergeCell ref="BO243:BQ243"/>
    <mergeCell ref="BR243:BT243"/>
    <mergeCell ref="AV147:AY147"/>
    <mergeCell ref="AZ147:BC147"/>
    <mergeCell ref="BD147:BG147"/>
    <mergeCell ref="BH147:BK147"/>
    <mergeCell ref="BM147:BN147"/>
    <mergeCell ref="BO147:BQ147"/>
    <mergeCell ref="AM248:AQ248"/>
    <mergeCell ref="BD244:BG244"/>
    <mergeCell ref="BH244:BK244"/>
    <mergeCell ref="AI245:AL245"/>
    <mergeCell ref="AM245:AQ245"/>
    <mergeCell ref="AR245:AU247"/>
    <mergeCell ref="AY245:AY247"/>
    <mergeCell ref="BC245:BC247"/>
    <mergeCell ref="BG245:BG247"/>
    <mergeCell ref="BH245:BK246"/>
    <mergeCell ref="AI233:AL233"/>
    <mergeCell ref="AM233:AQ233"/>
    <mergeCell ref="AI234:AL234"/>
    <mergeCell ref="AM246:AQ246"/>
    <mergeCell ref="AI246:AL246"/>
    <mergeCell ref="B207:C208"/>
    <mergeCell ref="AM154:AQ154"/>
    <mergeCell ref="AI155:AL155"/>
    <mergeCell ref="AM155:AQ155"/>
    <mergeCell ref="AI156:AL156"/>
    <mergeCell ref="AM156:AQ156"/>
    <mergeCell ref="AM168:AQ168"/>
    <mergeCell ref="AD207:AF207"/>
    <mergeCell ref="H208:K208"/>
    <mergeCell ref="L208:O208"/>
    <mergeCell ref="AM234:AQ234"/>
    <mergeCell ref="AI235:AL235"/>
    <mergeCell ref="AM235:AQ235"/>
    <mergeCell ref="BH248:BK249"/>
    <mergeCell ref="AI249:AL249"/>
    <mergeCell ref="AM249:AQ249"/>
    <mergeCell ref="BG248:BG250"/>
    <mergeCell ref="AI247:AL247"/>
    <mergeCell ref="AM247:AQ247"/>
    <mergeCell ref="AI248:AL248"/>
    <mergeCell ref="AI250:AL250"/>
    <mergeCell ref="AM250:AQ250"/>
    <mergeCell ref="AI251:AL251"/>
    <mergeCell ref="AM251:AQ251"/>
    <mergeCell ref="BH251:BK252"/>
    <mergeCell ref="AI252:AL252"/>
    <mergeCell ref="AM252:AQ252"/>
    <mergeCell ref="AI253:AL253"/>
    <mergeCell ref="AM253:AQ253"/>
    <mergeCell ref="AU251:AU253"/>
    <mergeCell ref="AY251:AY253"/>
    <mergeCell ref="AZ251:BC253"/>
    <mergeCell ref="BG251:BG253"/>
    <mergeCell ref="AI166:AL166"/>
    <mergeCell ref="AM166:AQ166"/>
    <mergeCell ref="AI167:AL167"/>
    <mergeCell ref="AM167:AQ167"/>
    <mergeCell ref="BH254:BK255"/>
    <mergeCell ref="AI255:AL255"/>
    <mergeCell ref="AM255:AQ255"/>
    <mergeCell ref="AI157:AL157"/>
    <mergeCell ref="AM157:AQ157"/>
    <mergeCell ref="AI158:AL158"/>
    <mergeCell ref="AM158:AQ158"/>
    <mergeCell ref="AI254:AL254"/>
    <mergeCell ref="AM254:AQ254"/>
    <mergeCell ref="AI162:AQ163"/>
    <mergeCell ref="Y6:AB6"/>
    <mergeCell ref="Y7:AB7"/>
    <mergeCell ref="AM10:AP10"/>
    <mergeCell ref="D9:I9"/>
    <mergeCell ref="Y9:AB9"/>
    <mergeCell ref="Y8:AB8"/>
    <mergeCell ref="AG8:AH9"/>
    <mergeCell ref="AI8:AL8"/>
    <mergeCell ref="AM8:AP8"/>
    <mergeCell ref="D10:I10"/>
    <mergeCell ref="Y11:AB11"/>
    <mergeCell ref="Y10:AB10"/>
    <mergeCell ref="AG10:AH11"/>
    <mergeCell ref="AI10:AL10"/>
    <mergeCell ref="Y12:AB12"/>
    <mergeCell ref="AG12:AH13"/>
    <mergeCell ref="AI12:AL12"/>
    <mergeCell ref="AM12:AP12"/>
    <mergeCell ref="AM14:AP14"/>
    <mergeCell ref="D14:I14"/>
    <mergeCell ref="J14:K15"/>
    <mergeCell ref="D13:I13"/>
    <mergeCell ref="Y13:AB13"/>
    <mergeCell ref="J12:K13"/>
    <mergeCell ref="Y15:AB15"/>
    <mergeCell ref="L14:P14"/>
    <mergeCell ref="Y14:AB14"/>
    <mergeCell ref="AI14:AL14"/>
    <mergeCell ref="Q6:V6"/>
    <mergeCell ref="W6:X7"/>
    <mergeCell ref="Q7:V7"/>
    <mergeCell ref="D15:I15"/>
    <mergeCell ref="D12:I12"/>
    <mergeCell ref="D11:I11"/>
    <mergeCell ref="D6:I6"/>
    <mergeCell ref="D7:I7"/>
    <mergeCell ref="J6:K6"/>
    <mergeCell ref="J7:K7"/>
    <mergeCell ref="AM6:AP6"/>
    <mergeCell ref="AQ6:AR7"/>
    <mergeCell ref="AI7:AL7"/>
    <mergeCell ref="AM7:AP7"/>
    <mergeCell ref="AI6:AL6"/>
    <mergeCell ref="AQ8:AR9"/>
    <mergeCell ref="L9:P9"/>
    <mergeCell ref="Q9:V9"/>
    <mergeCell ref="AC9:AF9"/>
    <mergeCell ref="AI9:AL9"/>
    <mergeCell ref="AM9:AP9"/>
    <mergeCell ref="L8:P8"/>
    <mergeCell ref="Q8:V8"/>
    <mergeCell ref="W8:X9"/>
    <mergeCell ref="AC8:AF8"/>
    <mergeCell ref="AQ10:AR11"/>
    <mergeCell ref="L11:P11"/>
    <mergeCell ref="Q11:V11"/>
    <mergeCell ref="AC11:AF11"/>
    <mergeCell ref="AI11:AL11"/>
    <mergeCell ref="AM11:AP11"/>
    <mergeCell ref="L10:P10"/>
    <mergeCell ref="Q10:V10"/>
    <mergeCell ref="W10:X11"/>
    <mergeCell ref="AC10:AF10"/>
    <mergeCell ref="AQ12:AR13"/>
    <mergeCell ref="L13:P13"/>
    <mergeCell ref="Q13:V13"/>
    <mergeCell ref="AC13:AF13"/>
    <mergeCell ref="AI13:AL13"/>
    <mergeCell ref="AM13:AP13"/>
    <mergeCell ref="L12:P12"/>
    <mergeCell ref="Q12:V12"/>
    <mergeCell ref="W12:X13"/>
    <mergeCell ref="AC12:AF12"/>
    <mergeCell ref="AQ14:AR15"/>
    <mergeCell ref="L15:P15"/>
    <mergeCell ref="Q15:V15"/>
    <mergeCell ref="AC15:AF15"/>
    <mergeCell ref="AI15:AL15"/>
    <mergeCell ref="AM15:AP15"/>
    <mergeCell ref="Q14:V14"/>
    <mergeCell ref="W14:X15"/>
    <mergeCell ref="AC14:AF14"/>
    <mergeCell ref="AG14:AH15"/>
  </mergeCells>
  <printOptions horizontalCentered="1" verticalCentered="1"/>
  <pageMargins left="0" right="0" top="0" bottom="0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2009-08-08T08:33:13Z</cp:lastPrinted>
  <dcterms:created xsi:type="dcterms:W3CDTF">2003-02-27T14:44:25Z</dcterms:created>
  <dcterms:modified xsi:type="dcterms:W3CDTF">2010-08-13T13:04:43Z</dcterms:modified>
  <cp:category/>
  <cp:version/>
  <cp:contentType/>
  <cp:contentStatus/>
</cp:coreProperties>
</file>